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 activeTab="1"/>
  </bookViews>
  <sheets>
    <sheet name="Часть 1" sheetId="1" r:id="rId1"/>
    <sheet name="Часть 2" sheetId="2" r:id="rId2"/>
  </sheets>
  <definedNames>
    <definedName name="_xlnm.Print_Area" localSheetId="1">'Часть 2'!$A$1:$F$51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2"/>
  <c r="D25" s="1"/>
  <c r="E27"/>
  <c r="E25" s="1"/>
  <c r="F27"/>
  <c r="F25" s="1"/>
  <c r="E7" l="1"/>
  <c r="E18" i="1"/>
  <c r="E19"/>
  <c r="F19"/>
  <c r="E21"/>
  <c r="F21"/>
  <c r="E31" i="2" l="1"/>
  <c r="D46"/>
  <c r="F7"/>
  <c r="D7"/>
  <c r="G42" i="1"/>
  <c r="G41"/>
  <c r="G40"/>
  <c r="G39"/>
  <c r="G37"/>
  <c r="G34"/>
  <c r="G33"/>
  <c r="G30"/>
  <c r="G27"/>
  <c r="F27"/>
  <c r="E27"/>
  <c r="D27"/>
  <c r="G24"/>
  <c r="F24"/>
  <c r="E24"/>
  <c r="D24"/>
  <c r="G21"/>
  <c r="D21"/>
  <c r="G14"/>
  <c r="F14"/>
  <c r="E14"/>
  <c r="D14"/>
  <c r="G10"/>
  <c r="F10"/>
  <c r="F18" s="1"/>
  <c r="E10"/>
  <c r="D10"/>
  <c r="G9"/>
  <c r="G8"/>
  <c r="G36" l="1"/>
  <c r="D19"/>
  <c r="G35"/>
  <c r="G11"/>
  <c r="G15"/>
  <c r="D18"/>
</calcChain>
</file>

<file path=xl/sharedStrings.xml><?xml version="1.0" encoding="utf-8"?>
<sst xmlns="http://schemas.openxmlformats.org/spreadsheetml/2006/main" count="264" uniqueCount="173">
  <si>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</si>
  <si>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>(наименование муниципального образования)</t>
  </si>
  <si>
    <t>Часть 1 "Основные параметры бюджета"</t>
  </si>
  <si>
    <t>№ п/п</t>
  </si>
  <si>
    <t>Наименование показателя</t>
  </si>
  <si>
    <t>единица измерения</t>
  </si>
  <si>
    <t>Исполнено по бюджету за</t>
  </si>
  <si>
    <t>2018 год 
(первоначальный план)</t>
  </si>
  <si>
    <t>Примечание</t>
  </si>
  <si>
    <t xml:space="preserve">2016 год </t>
  </si>
  <si>
    <t>2017 год</t>
  </si>
  <si>
    <t>1.1</t>
  </si>
  <si>
    <t>Численность населения</t>
  </si>
  <si>
    <t>тыс.чел.</t>
  </si>
  <si>
    <t>1.2</t>
  </si>
  <si>
    <t>Протяженность дорог местного значения</t>
  </si>
  <si>
    <t>км</t>
  </si>
  <si>
    <t>1.3</t>
  </si>
  <si>
    <t>Доходы, всего</t>
  </si>
  <si>
    <t>тыс.руб.</t>
  </si>
  <si>
    <t>в том числе:</t>
  </si>
  <si>
    <t>1.4</t>
  </si>
  <si>
    <t>налоговые и неналоговые доходы</t>
  </si>
  <si>
    <t>1.5</t>
  </si>
  <si>
    <t xml:space="preserve">безвозмездные поступления </t>
  </si>
  <si>
    <t>1.6</t>
  </si>
  <si>
    <t>Расходы, всего</t>
  </si>
  <si>
    <t>в том числе за счет:</t>
  </si>
  <si>
    <t>1.7</t>
  </si>
  <si>
    <t>вышестоящих бюджетов</t>
  </si>
  <si>
    <t>1.8</t>
  </si>
  <si>
    <t xml:space="preserve">собственных поступлений </t>
  </si>
  <si>
    <t>1.9</t>
  </si>
  <si>
    <t>Дефицит (-), профицит (+)</t>
  </si>
  <si>
    <t>1.10</t>
  </si>
  <si>
    <t>Источники финансирования дефицита бюджета</t>
  </si>
  <si>
    <t>из них:</t>
  </si>
  <si>
    <t>1.11</t>
  </si>
  <si>
    <t xml:space="preserve">кредиты кредитных организаций </t>
  </si>
  <si>
    <t>1.12</t>
  </si>
  <si>
    <t xml:space="preserve">получение кредитов кредитных организаций </t>
  </si>
  <si>
    <t>1.13</t>
  </si>
  <si>
    <t xml:space="preserve">погашение кредитов кредитных организаций </t>
  </si>
  <si>
    <t>1.14</t>
  </si>
  <si>
    <t>бюджетные кредиты из УФК на пополнение остатков</t>
  </si>
  <si>
    <t>1.15</t>
  </si>
  <si>
    <t>получение бюджетных кредитов из УФК</t>
  </si>
  <si>
    <t>1.16</t>
  </si>
  <si>
    <t>погашение бюджетных кредитов из УФК</t>
  </si>
  <si>
    <t>1.17</t>
  </si>
  <si>
    <t>бюджетные кредиты из бюджета субъекта</t>
  </si>
  <si>
    <t>1.18</t>
  </si>
  <si>
    <t>получение иных бюджетных кредитов</t>
  </si>
  <si>
    <t>1.19</t>
  </si>
  <si>
    <t>погашение иных бюджетных кредитов</t>
  </si>
  <si>
    <t>1.20</t>
  </si>
  <si>
    <t xml:space="preserve">продажа акций и иных форм участия в капитале, находящихся в муниципальной собственности </t>
  </si>
  <si>
    <t>1.21</t>
  </si>
  <si>
    <t>муниципальные гарантии</t>
  </si>
  <si>
    <t>1.22</t>
  </si>
  <si>
    <t>иные источники</t>
  </si>
  <si>
    <t>1.23</t>
  </si>
  <si>
    <t>Объем муниципального долга на конец периода</t>
  </si>
  <si>
    <t>1.24</t>
  </si>
  <si>
    <t>объем муниципального долга по бюджетным кредитам</t>
  </si>
  <si>
    <t>1.25</t>
  </si>
  <si>
    <t>объем муниципального долга по коммерческим кредитам</t>
  </si>
  <si>
    <t>1.26</t>
  </si>
  <si>
    <t>объем муниципального долга по ценным бумагам</t>
  </si>
  <si>
    <t>1.27</t>
  </si>
  <si>
    <t>Диапазон годовых процентных ставок  по привлекаемым коммерческим кредитам</t>
  </si>
  <si>
    <t>%</t>
  </si>
  <si>
    <t>1.28</t>
  </si>
  <si>
    <t>Количество коммерческих банков-кредиторов муниципального образования</t>
  </si>
  <si>
    <t>ед.</t>
  </si>
  <si>
    <t>1.29</t>
  </si>
  <si>
    <t>Удельный вес долговых обязательств ПАО "Сбербанк России" в объеме долга по коммерческим кредитам на конец отчетного года</t>
  </si>
  <si>
    <t>1.30</t>
  </si>
  <si>
    <t>Доля краткосрочных кредитов (до 1 года включительно) в структуре муниципального долга на конец отчетного года</t>
  </si>
  <si>
    <t>1.31</t>
  </si>
  <si>
    <t>Доля среднесрочных и долгосрочных кредитов (сверх 1 года) в структуре муниципального долга на конец отчетного года</t>
  </si>
  <si>
    <t>Показатели</t>
  </si>
  <si>
    <t xml:space="preserve"> исполнения бюджета по доходам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</si>
  <si>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</si>
  <si>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</si>
  <si>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</si>
  <si>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</si>
  <si>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</si>
  <si>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</si>
  <si>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</si>
  <si>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</si>
  <si>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r>
      <rPr>
        <sz val="14"/>
        <rFont val="Times New Roman"/>
        <family val="2"/>
        <charset val="204"/>
      </rP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</si>
  <si>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2.2</t>
  </si>
  <si>
    <t>Налоговые доходы бюджета муниципального образования, всего</t>
  </si>
  <si>
    <t>2.2.1</t>
  </si>
  <si>
    <t>налог на доходы физических лиц</t>
  </si>
  <si>
    <t>в том числе поступления по дополнительному нормативу</t>
  </si>
  <si>
    <t>2.2.2</t>
  </si>
  <si>
    <t>единый налог на вмененный доход для отдельных видов деятельности</t>
  </si>
  <si>
    <t>2.2.3</t>
  </si>
  <si>
    <t>налог, взимаемый в связи с применением патентной системы налогообложения</t>
  </si>
  <si>
    <t>2.2.4</t>
  </si>
  <si>
    <t>налог на имущество физических лиц</t>
  </si>
  <si>
    <t>2.2.5</t>
  </si>
  <si>
    <t>земельный налог</t>
  </si>
  <si>
    <t>2.3</t>
  </si>
  <si>
    <t>Налоги, передаваемые в соответствии с нормативно-правовыми актами субъектов РФ всего</t>
  </si>
  <si>
    <t>тыс. руб.</t>
  </si>
  <si>
    <t>2.4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</si>
  <si>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</si>
  <si>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</si>
  <si>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2.5</t>
  </si>
  <si>
    <t>Налоговые доходы, собранные с территории муниципального образования (зачисляемые во все уровни бюджетов)</t>
  </si>
  <si>
    <t>2.6</t>
  </si>
  <si>
    <t>Неналоговые доходы бюджета муниципального образования, всего</t>
  </si>
  <si>
    <t>2.6.1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</si>
  <si>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</si>
  <si>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</si>
  <si>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2.6.2</t>
  </si>
  <si>
    <t>доходы от продажи материальных и нематериальных активов</t>
  </si>
  <si>
    <t>2.7</t>
  </si>
  <si>
    <r>
      <rPr>
        <sz val="14"/>
        <rFont val="Times New Roman"/>
        <family val="2"/>
        <charset val="204"/>
      </rP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</si>
  <si>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</si>
  <si>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Безвозмездные поступления от других бюджетов бюджетной системы РФ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</si>
  <si>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</si>
  <si>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</si>
  <si>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</si>
  <si>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субвенции</t>
  </si>
  <si>
    <t>2.7.2.</t>
  </si>
  <si>
    <t>Прочие безвозмездные поступления</t>
  </si>
  <si>
    <t>2.7.3</t>
  </si>
  <si>
    <t>Доходы бюджетов городских округов от возврата бюджетными и автономными учреждениями остатков субсидий прошлых лет</t>
  </si>
  <si>
    <t>2.7.4</t>
  </si>
  <si>
    <t>Возврат остатков субсидий и субвенций из бюджетов городских округов</t>
  </si>
  <si>
    <t>2.8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</si>
  <si>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</si>
  <si>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</si>
  <si>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2.9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</si>
  <si>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</si>
  <si>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</si>
  <si>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</si>
  <si>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2.11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</si>
  <si>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</si>
  <si>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</si>
  <si>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2.12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</si>
  <si>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</si>
  <si>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2.13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</si>
  <si>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</si>
  <si>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2.14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</si>
  <si>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</si>
  <si>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</si>
  <si>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2.15</t>
  </si>
  <si>
    <t>Количество налогоплательщиков, применяющих патентную систему налогообложения</t>
  </si>
  <si>
    <t>2.16</t>
  </si>
  <si>
    <t>Сумма льгот по местным налогам, предоставленных в соответствии с федеральным законодательством, в том числе:</t>
  </si>
  <si>
    <t>2.16.1</t>
  </si>
  <si>
    <t>по налогу на имущество физических лиц</t>
  </si>
  <si>
    <t>2.16.2</t>
  </si>
  <si>
    <t>по земельному налогу</t>
  </si>
  <si>
    <t>2.17</t>
  </si>
  <si>
    <t>Площадь территории муниципального образования</t>
  </si>
  <si>
    <t>тыс.кв.м</t>
  </si>
  <si>
    <t>Муниципальное образование "Город Новодвинск"</t>
  </si>
  <si>
    <t>*</t>
  </si>
  <si>
    <t>11,1</t>
  </si>
  <si>
    <t>* информация отсутствует</t>
  </si>
  <si>
    <t>14,00</t>
  </si>
  <si>
    <t>9,58665-13,33</t>
  </si>
  <si>
    <t>из них по видам налогов (с указанием норматива отчисления):ТН-100%, Налог на имущ.организации - 100%, Налог на игорный бизнес -100%, НДФЛ - 65%, Налог на прибыль организаций - 100%,Налог, взимаемый в связи с применением упрощенной системы налогообложения-100%,Сборы за пользование объектами животного мира и за пользование объектами водных биологических ресурсов-100%</t>
  </si>
  <si>
    <t>ТН- 28 235,                    ИБ- 7,                      Налог на имущ.орг.- 156 760,                  НДФЛ -427 928,  Налог на прибыль орг.-66 088,              УСН -34 996,         Сборы за польз.объек.ВР-6,</t>
  </si>
  <si>
    <t>Исполнитель: Дулик Яна Александровна</t>
  </si>
  <si>
    <t>электронный адрес: ufev@novadmin.ru</t>
  </si>
  <si>
    <t xml:space="preserve">(для анкеты)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</si>
</sst>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7">
    <font>
      <sz val="11"/>
      <color rgb="FF000000"/>
      <name val="Calibri"/>
      <family val="2"/>
      <charset val="204"/>
    </font>
    <font>
      <sz val="11"/>
      <color rgb="FF000000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000000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i/>
      <sz val="13"/>
      <color rgb="FF000000"/>
      <name val="Times New Roman"/>
      <family val="1"/>
      <charset val="204"/>
    </font>
    <font>
      <sz val="13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2"/>
      <charset val="204"/>
    </font>
    <font>
      <sz val="10"/>
      <color rgb="FF000000"/>
      <name val="Times New Roman"/>
      <family val="2"/>
      <charset val="204"/>
    </font>
    <font>
      <sz val="11"/>
      <color rgb="FFFF0000"/>
      <name val="Calibri"/>
      <family val="2"/>
      <charset val="204"/>
    </font>
    <font>
      <i/>
      <sz val="14"/>
      <name val="Times New Roman"/>
      <family val="2"/>
      <charset val="204"/>
    </font>
    <font>
      <i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DDDDDD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0" fontId="5" fillId="0" borderId="2" xfId="0" applyFont="1" applyBorder="1" applyAlignment="1">
      <alignment wrapText="1"/>
    </xf>
    <xf numFmtId="164" fontId="2" fillId="2" borderId="2" xfId="0" applyNumberFormat="1" applyFont="1" applyFill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Protection="1">
      <protection locked="0"/>
    </xf>
    <xf numFmtId="0" fontId="5" fillId="0" borderId="2" xfId="0" applyFont="1" applyBorder="1" applyAlignment="1">
      <alignment horizontal="center"/>
    </xf>
    <xf numFmtId="3" fontId="2" fillId="0" borderId="2" xfId="0" applyNumberFormat="1" applyFont="1" applyBorder="1" applyProtection="1">
      <protection locked="0"/>
    </xf>
    <xf numFmtId="0" fontId="6" fillId="0" borderId="2" xfId="0" applyFont="1" applyBorder="1" applyAlignment="1">
      <alignment wrapText="1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49" fontId="12" fillId="3" borderId="2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left" vertical="center" wrapText="1"/>
    </xf>
    <xf numFmtId="49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4" xfId="1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17" fillId="0" borderId="4" xfId="1" applyFont="1" applyBorder="1" applyAlignment="1">
      <alignment horizontal="left" vertical="center" wrapText="1"/>
    </xf>
    <xf numFmtId="4" fontId="15" fillId="0" borderId="2" xfId="1" applyNumberFormat="1" applyFont="1" applyBorder="1" applyAlignment="1">
      <alignment horizontal="left" vertical="center" wrapText="1"/>
    </xf>
    <xf numFmtId="4" fontId="17" fillId="0" borderId="2" xfId="1" applyNumberFormat="1" applyFont="1" applyBorder="1" applyAlignment="1">
      <alignment horizontal="left" vertical="center" wrapText="1"/>
    </xf>
    <xf numFmtId="49" fontId="2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wrapText="1"/>
    </xf>
    <xf numFmtId="0" fontId="19" fillId="0" borderId="0" xfId="1" applyFont="1"/>
    <xf numFmtId="164" fontId="6" fillId="0" borderId="2" xfId="0" applyNumberFormat="1" applyFont="1" applyBorder="1" applyProtection="1">
      <protection locked="0"/>
    </xf>
    <xf numFmtId="3" fontId="8" fillId="0" borderId="2" xfId="1" applyNumberFormat="1" applyFont="1" applyBorder="1" applyAlignment="1">
      <alignment horizontal="center" vertical="center"/>
    </xf>
    <xf numFmtId="3" fontId="19" fillId="0" borderId="2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3" fontId="2" fillId="4" borderId="2" xfId="0" applyNumberFormat="1" applyFont="1" applyFill="1" applyBorder="1" applyProtection="1">
      <protection locked="0"/>
    </xf>
    <xf numFmtId="164" fontId="2" fillId="4" borderId="2" xfId="0" applyNumberFormat="1" applyFont="1" applyFill="1" applyBorder="1" applyProtection="1">
      <protection locked="0"/>
    </xf>
    <xf numFmtId="49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164" fontId="2" fillId="0" borderId="2" xfId="0" applyNumberFormat="1" applyFont="1" applyBorder="1"/>
    <xf numFmtId="0" fontId="7" fillId="0" borderId="2" xfId="0" applyFont="1" applyBorder="1" applyAlignment="1">
      <alignment wrapText="1"/>
    </xf>
    <xf numFmtId="49" fontId="2" fillId="0" borderId="2" xfId="0" applyNumberFormat="1" applyFont="1" applyBorder="1" applyAlignment="1" applyProtection="1">
      <alignment horizontal="right"/>
      <protection locked="0"/>
    </xf>
    <xf numFmtId="49" fontId="2" fillId="4" borderId="2" xfId="0" applyNumberFormat="1" applyFont="1" applyFill="1" applyBorder="1" applyAlignment="1" applyProtection="1">
      <alignment horizontal="right"/>
      <protection locked="0"/>
    </xf>
    <xf numFmtId="49" fontId="6" fillId="0" borderId="2" xfId="0" applyNumberFormat="1" applyFont="1" applyBorder="1" applyAlignment="1">
      <alignment horizontal="center"/>
    </xf>
    <xf numFmtId="3" fontId="19" fillId="4" borderId="2" xfId="1" applyNumberFormat="1" applyFont="1" applyFill="1" applyBorder="1" applyAlignment="1">
      <alignment horizontal="center" vertical="center"/>
    </xf>
    <xf numFmtId="49" fontId="8" fillId="4" borderId="2" xfId="1" applyNumberFormat="1" applyFont="1" applyFill="1" applyBorder="1" applyAlignment="1">
      <alignment horizontal="center" vertical="center"/>
    </xf>
    <xf numFmtId="0" fontId="8" fillId="4" borderId="0" xfId="1" applyFont="1" applyFill="1"/>
    <xf numFmtId="0" fontId="0" fillId="4" borderId="0" xfId="0" applyFill="1"/>
    <xf numFmtId="49" fontId="16" fillId="4" borderId="2" xfId="1" applyNumberFormat="1" applyFont="1" applyFill="1" applyBorder="1" applyAlignment="1">
      <alignment horizontal="center" vertical="center" wrapText="1"/>
    </xf>
    <xf numFmtId="0" fontId="21" fillId="4" borderId="0" xfId="1" applyFont="1" applyFill="1"/>
    <xf numFmtId="0" fontId="23" fillId="4" borderId="0" xfId="0" applyFont="1" applyFill="1"/>
    <xf numFmtId="3" fontId="8" fillId="0" borderId="2" xfId="1" applyNumberFormat="1" applyFont="1" applyBorder="1" applyAlignment="1">
      <alignment horizontal="center" vertical="center" wrapText="1"/>
    </xf>
    <xf numFmtId="0" fontId="8" fillId="4" borderId="2" xfId="1" applyFont="1" applyFill="1" applyBorder="1" applyAlignment="1">
      <alignment wrapText="1"/>
    </xf>
    <xf numFmtId="0" fontId="15" fillId="4" borderId="2" xfId="1" applyFont="1" applyFill="1" applyBorder="1" applyAlignment="1">
      <alignment horizontal="center" vertical="center" wrapText="1"/>
    </xf>
    <xf numFmtId="3" fontId="15" fillId="4" borderId="2" xfId="1" applyNumberFormat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left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8" fillId="4" borderId="2" xfId="1" applyFont="1" applyFill="1" applyBorder="1" applyAlignment="1">
      <alignment horizontal="center" vertical="center" wrapText="1"/>
    </xf>
    <xf numFmtId="3" fontId="8" fillId="4" borderId="2" xfId="1" applyNumberFormat="1" applyFont="1" applyFill="1" applyBorder="1" applyAlignment="1">
      <alignment horizontal="center" vertical="center"/>
    </xf>
    <xf numFmtId="3" fontId="24" fillId="4" borderId="2" xfId="1" applyNumberFormat="1" applyFont="1" applyFill="1" applyBorder="1" applyAlignment="1">
      <alignment horizontal="center" vertical="center"/>
    </xf>
    <xf numFmtId="49" fontId="15" fillId="4" borderId="2" xfId="1" applyNumberFormat="1" applyFont="1" applyFill="1" applyBorder="1" applyAlignment="1">
      <alignment horizontal="center" vertical="center"/>
    </xf>
    <xf numFmtId="3" fontId="19" fillId="4" borderId="2" xfId="1" applyNumberFormat="1" applyFont="1" applyFill="1" applyBorder="1" applyAlignment="1">
      <alignment horizontal="center" vertical="center" wrapText="1"/>
    </xf>
    <xf numFmtId="3" fontId="25" fillId="0" borderId="2" xfId="1" applyNumberFormat="1" applyFont="1" applyBorder="1" applyAlignment="1">
      <alignment horizontal="left" vertical="center" wrapText="1"/>
    </xf>
    <xf numFmtId="0" fontId="26" fillId="0" borderId="4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22" fillId="0" borderId="0" xfId="1" applyNumberFormat="1" applyFont="1" applyAlignment="1">
      <alignment horizontal="left" vertical="center"/>
    </xf>
    <xf numFmtId="0" fontId="8" fillId="0" borderId="0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45"/>
  <sheetViews>
    <sheetView zoomScaleNormal="100" workbookViewId="0">
      <selection activeCell="B44" sqref="B44:B45"/>
    </sheetView>
  </sheetViews>
  <sheetFormatPr defaultRowHeight="15"/>
  <cols>
    <col min="1" max="1" width="4.42578125" style="2" customWidth="1"/>
    <col min="2" max="2" width="38.5703125" style="2" customWidth="1"/>
    <col min="3" max="3" width="10.7109375" style="2" customWidth="1"/>
    <col min="4" max="4" width="11.5703125" style="2" customWidth="1"/>
    <col min="5" max="5" width="14.140625" style="2" customWidth="1"/>
    <col min="6" max="6" width="16.42578125" style="2" customWidth="1"/>
    <col min="7" max="7" width="45.85546875" style="2" customWidth="1"/>
    <col min="8" max="8" width="18.42578125" style="2" customWidth="1"/>
    <col min="9" max="1025" width="9.140625" style="2" customWidth="1"/>
  </cols>
  <sheetData>
    <row r="1" spans="1:9" ht="57.75" customHeight="1">
      <c r="B1" s="78" t="s">
        <v>0</v>
      </c>
      <c r="C1" s="78"/>
      <c r="D1" s="78"/>
      <c r="E1" s="78"/>
      <c r="F1" s="78"/>
      <c r="G1" s="78"/>
    </row>
    <row r="2" spans="1:9" ht="24.75" customHeight="1">
      <c r="B2" s="77" t="s">
        <v>162</v>
      </c>
      <c r="C2" s="77"/>
      <c r="D2" s="77"/>
      <c r="E2" s="77"/>
      <c r="F2" s="77"/>
      <c r="G2" s="77"/>
    </row>
    <row r="3" spans="1:9" ht="20.25" customHeight="1">
      <c r="B3" s="76" t="s">
        <v>1</v>
      </c>
      <c r="C3" s="76"/>
      <c r="D3" s="76"/>
      <c r="E3" s="76"/>
      <c r="F3" s="76"/>
    </row>
    <row r="4" spans="1:9" ht="29.25" customHeight="1">
      <c r="B4" s="79" t="s">
        <v>2</v>
      </c>
      <c r="C4" s="79"/>
      <c r="D4" s="79"/>
      <c r="E4" s="79"/>
      <c r="F4" s="79"/>
      <c r="G4" s="79"/>
    </row>
    <row r="5" spans="1:9">
      <c r="F5" s="3"/>
    </row>
    <row r="6" spans="1:9" ht="15" customHeight="1">
      <c r="A6" s="74" t="s">
        <v>3</v>
      </c>
      <c r="B6" s="74" t="s">
        <v>4</v>
      </c>
      <c r="C6" s="74" t="s">
        <v>5</v>
      </c>
      <c r="D6" s="75" t="s">
        <v>6</v>
      </c>
      <c r="E6" s="75"/>
      <c r="F6" s="74" t="s">
        <v>7</v>
      </c>
      <c r="G6" s="74" t="s">
        <v>8</v>
      </c>
    </row>
    <row r="7" spans="1:9" ht="57" customHeight="1">
      <c r="A7" s="74"/>
      <c r="B7" s="74"/>
      <c r="C7" s="74"/>
      <c r="D7" s="1" t="s">
        <v>9</v>
      </c>
      <c r="E7" s="1" t="s">
        <v>10</v>
      </c>
      <c r="F7" s="74"/>
      <c r="G7" s="74"/>
    </row>
    <row r="8" spans="1:9" ht="37.5" customHeight="1">
      <c r="A8" s="46" t="s">
        <v>11</v>
      </c>
      <c r="B8" s="8" t="s">
        <v>12</v>
      </c>
      <c r="C8" s="4" t="s">
        <v>13</v>
      </c>
      <c r="D8" s="9">
        <v>38.799999999999997</v>
      </c>
      <c r="E8" s="40">
        <v>38.6</v>
      </c>
      <c r="F8" s="9">
        <v>38.4</v>
      </c>
      <c r="G8" s="48" t="str">
        <f>IF(OR(D8&gt;800,E8&gt;800,F8&gt;800),"ОШИБКА: единицы измерения - тыс.чел"," ")</f>
        <v xml:space="preserve"> </v>
      </c>
    </row>
    <row r="9" spans="1:9" ht="47.25" customHeight="1">
      <c r="A9" s="46" t="s">
        <v>14</v>
      </c>
      <c r="B9" s="8" t="s">
        <v>15</v>
      </c>
      <c r="C9" s="4" t="s">
        <v>16</v>
      </c>
      <c r="D9" s="9">
        <v>42.4</v>
      </c>
      <c r="E9" s="9">
        <v>36.5</v>
      </c>
      <c r="F9" s="9">
        <v>36.5</v>
      </c>
      <c r="G9" s="48" t="str">
        <f>IF(OR(D9&gt;800,E9&gt;800,F9&gt;800),"ОШИБКА: единицы измерения - км"," ")</f>
        <v xml:space="preserve"> </v>
      </c>
      <c r="I9" s="5"/>
    </row>
    <row r="10" spans="1:9" ht="60" customHeight="1">
      <c r="A10" s="46" t="s">
        <v>17</v>
      </c>
      <c r="B10" s="8" t="s">
        <v>18</v>
      </c>
      <c r="C10" s="4" t="s">
        <v>19</v>
      </c>
      <c r="D10" s="7">
        <f>D12+D13</f>
        <v>930881</v>
      </c>
      <c r="E10" s="7">
        <f>E12+E13</f>
        <v>842377.39999999991</v>
      </c>
      <c r="F10" s="7">
        <f>F12+F13</f>
        <v>887955.79999999993</v>
      </c>
      <c r="G10" s="4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46"/>
      <c r="B11" s="6" t="s">
        <v>20</v>
      </c>
      <c r="C11" s="4"/>
      <c r="D11" s="7"/>
      <c r="E11" s="7"/>
      <c r="F11" s="7"/>
      <c r="G11" s="47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46" t="s">
        <v>21</v>
      </c>
      <c r="B12" s="8" t="s">
        <v>22</v>
      </c>
      <c r="C12" s="4" t="s">
        <v>19</v>
      </c>
      <c r="D12" s="9">
        <v>347266.7</v>
      </c>
      <c r="E12" s="9">
        <v>335044.59999999998</v>
      </c>
      <c r="F12" s="9">
        <v>362185.6</v>
      </c>
      <c r="G12" s="8"/>
    </row>
    <row r="13" spans="1:9" ht="15.75" customHeight="1">
      <c r="A13" s="46" t="s">
        <v>23</v>
      </c>
      <c r="B13" s="8" t="s">
        <v>24</v>
      </c>
      <c r="C13" s="4" t="s">
        <v>19</v>
      </c>
      <c r="D13" s="9">
        <v>583614.30000000005</v>
      </c>
      <c r="E13" s="9">
        <v>507332.8</v>
      </c>
      <c r="F13" s="9">
        <v>525770.19999999995</v>
      </c>
      <c r="G13" s="8"/>
    </row>
    <row r="14" spans="1:9" ht="34.5" customHeight="1">
      <c r="A14" s="46" t="s">
        <v>25</v>
      </c>
      <c r="B14" s="8" t="s">
        <v>26</v>
      </c>
      <c r="C14" s="4" t="s">
        <v>19</v>
      </c>
      <c r="D14" s="7">
        <f>D16+D17</f>
        <v>937280.60000000009</v>
      </c>
      <c r="E14" s="7">
        <f>E16+E17</f>
        <v>882497.3</v>
      </c>
      <c r="F14" s="7">
        <f>F16+F17</f>
        <v>914493.8</v>
      </c>
      <c r="G14" s="4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46"/>
      <c r="B15" s="6" t="s">
        <v>27</v>
      </c>
      <c r="C15" s="4"/>
      <c r="D15" s="7"/>
      <c r="E15" s="7"/>
      <c r="F15" s="7"/>
      <c r="G15" s="47" t="str">
        <f>IF(OR(D14&gt;21000000,E14&gt;21000000,F14&gt;21000000),"ОШИБКА: в строках 1.7,1.8 единица измерения - тыс.руб","")</f>
        <v/>
      </c>
    </row>
    <row r="16" spans="1:9">
      <c r="A16" s="46" t="s">
        <v>28</v>
      </c>
      <c r="B16" s="8" t="s">
        <v>29</v>
      </c>
      <c r="C16" s="4" t="s">
        <v>19</v>
      </c>
      <c r="D16" s="9">
        <v>500411.2</v>
      </c>
      <c r="E16" s="9">
        <v>426395</v>
      </c>
      <c r="F16" s="9">
        <v>407488.8</v>
      </c>
      <c r="G16" s="8"/>
    </row>
    <row r="17" spans="1:9">
      <c r="A17" s="46" t="s">
        <v>30</v>
      </c>
      <c r="B17" s="8" t="s">
        <v>31</v>
      </c>
      <c r="C17" s="4" t="s">
        <v>19</v>
      </c>
      <c r="D17" s="9">
        <v>436869.4</v>
      </c>
      <c r="E17" s="9">
        <v>456102.3</v>
      </c>
      <c r="F17" s="9">
        <v>507005</v>
      </c>
      <c r="G17" s="8"/>
    </row>
    <row r="18" spans="1:9" ht="39" customHeight="1">
      <c r="A18" s="46" t="s">
        <v>32</v>
      </c>
      <c r="B18" s="8" t="s">
        <v>33</v>
      </c>
      <c r="C18" s="4" t="s">
        <v>19</v>
      </c>
      <c r="D18" s="7">
        <f>D10-D14</f>
        <v>-6399.6000000000931</v>
      </c>
      <c r="E18" s="7">
        <f t="shared" ref="E18:F18" si="0">E10-E14</f>
        <v>-40119.90000000014</v>
      </c>
      <c r="F18" s="7">
        <f t="shared" si="0"/>
        <v>-26538.000000000116</v>
      </c>
      <c r="G18" s="47"/>
    </row>
    <row r="19" spans="1:9" ht="51" customHeight="1">
      <c r="A19" s="46" t="s">
        <v>34</v>
      </c>
      <c r="B19" s="8" t="s">
        <v>35</v>
      </c>
      <c r="C19" s="4" t="s">
        <v>19</v>
      </c>
      <c r="D19" s="7">
        <f>D21+D24+D27+D30+D31+D32</f>
        <v>6399.6</v>
      </c>
      <c r="E19" s="7">
        <f t="shared" ref="E19:F19" si="1">E21+E24+E27+E30+E31+E32</f>
        <v>40119.9</v>
      </c>
      <c r="F19" s="7">
        <f t="shared" si="1"/>
        <v>26538</v>
      </c>
      <c r="G19" s="47"/>
      <c r="I19" s="5"/>
    </row>
    <row r="20" spans="1:9">
      <c r="A20" s="46"/>
      <c r="B20" s="6" t="s">
        <v>36</v>
      </c>
      <c r="C20" s="4"/>
      <c r="D20" s="49"/>
      <c r="E20" s="49"/>
      <c r="F20" s="49"/>
      <c r="G20" s="8"/>
    </row>
    <row r="21" spans="1:9" ht="38.25" customHeight="1">
      <c r="A21" s="46" t="s">
        <v>37</v>
      </c>
      <c r="B21" s="8" t="s">
        <v>38</v>
      </c>
      <c r="C21" s="4" t="s">
        <v>19</v>
      </c>
      <c r="D21" s="7">
        <f>D22-D23</f>
        <v>3800</v>
      </c>
      <c r="E21" s="7">
        <f t="shared" ref="E21:F21" si="2">E22-E23</f>
        <v>34000</v>
      </c>
      <c r="F21" s="7">
        <f t="shared" si="2"/>
        <v>26200</v>
      </c>
      <c r="G21" s="4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46" t="s">
        <v>39</v>
      </c>
      <c r="B22" s="6" t="s">
        <v>40</v>
      </c>
      <c r="C22" s="10" t="s">
        <v>19</v>
      </c>
      <c r="D22" s="9">
        <v>79800</v>
      </c>
      <c r="E22" s="9">
        <v>127800</v>
      </c>
      <c r="F22" s="9">
        <v>68200</v>
      </c>
      <c r="G22" s="8"/>
    </row>
    <row r="23" spans="1:9" ht="30">
      <c r="A23" s="46" t="s">
        <v>41</v>
      </c>
      <c r="B23" s="6" t="s">
        <v>42</v>
      </c>
      <c r="C23" s="10" t="s">
        <v>19</v>
      </c>
      <c r="D23" s="9">
        <v>76000</v>
      </c>
      <c r="E23" s="9">
        <v>93800</v>
      </c>
      <c r="F23" s="9">
        <v>42000</v>
      </c>
      <c r="G23" s="8"/>
    </row>
    <row r="24" spans="1:9" ht="41.25" customHeight="1">
      <c r="A24" s="46" t="s">
        <v>43</v>
      </c>
      <c r="B24" s="8" t="s">
        <v>44</v>
      </c>
      <c r="C24" s="4" t="s">
        <v>19</v>
      </c>
      <c r="D24" s="7">
        <f>D25-D26</f>
        <v>0</v>
      </c>
      <c r="E24" s="7">
        <f>E25-E26</f>
        <v>0</v>
      </c>
      <c r="F24" s="7">
        <f>F25-F26</f>
        <v>0</v>
      </c>
      <c r="G24" s="4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46" t="s">
        <v>45</v>
      </c>
      <c r="B25" s="6" t="s">
        <v>46</v>
      </c>
      <c r="C25" s="10" t="s">
        <v>19</v>
      </c>
      <c r="D25" s="9">
        <v>0</v>
      </c>
      <c r="E25" s="9">
        <v>0</v>
      </c>
      <c r="F25" s="9">
        <v>0</v>
      </c>
      <c r="G25" s="8"/>
    </row>
    <row r="26" spans="1:9" ht="30">
      <c r="A26" s="46" t="s">
        <v>47</v>
      </c>
      <c r="B26" s="6" t="s">
        <v>48</v>
      </c>
      <c r="C26" s="10" t="s">
        <v>19</v>
      </c>
      <c r="D26" s="9">
        <v>0</v>
      </c>
      <c r="E26" s="9">
        <v>0</v>
      </c>
      <c r="F26" s="9">
        <v>0</v>
      </c>
      <c r="G26" s="8"/>
    </row>
    <row r="27" spans="1:9" ht="39.75" customHeight="1">
      <c r="A27" s="46" t="s">
        <v>49</v>
      </c>
      <c r="B27" s="8" t="s">
        <v>50</v>
      </c>
      <c r="C27" s="4" t="s">
        <v>19</v>
      </c>
      <c r="D27" s="7">
        <f>D28-D29</f>
        <v>0</v>
      </c>
      <c r="E27" s="7">
        <f>E28-E29</f>
        <v>0</v>
      </c>
      <c r="F27" s="7">
        <f>F28-F29</f>
        <v>0</v>
      </c>
      <c r="G27" s="4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46" t="s">
        <v>51</v>
      </c>
      <c r="B28" s="6" t="s">
        <v>52</v>
      </c>
      <c r="C28" s="10" t="s">
        <v>19</v>
      </c>
      <c r="D28" s="9">
        <v>0</v>
      </c>
      <c r="E28" s="9">
        <v>0</v>
      </c>
      <c r="F28" s="9">
        <v>0</v>
      </c>
      <c r="G28" s="8"/>
    </row>
    <row r="29" spans="1:9" ht="30">
      <c r="A29" s="46" t="s">
        <v>53</v>
      </c>
      <c r="B29" s="6" t="s">
        <v>54</v>
      </c>
      <c r="C29" s="10" t="s">
        <v>19</v>
      </c>
      <c r="D29" s="9">
        <v>0</v>
      </c>
      <c r="E29" s="9">
        <v>0</v>
      </c>
      <c r="F29" s="9">
        <v>0</v>
      </c>
      <c r="G29" s="8"/>
    </row>
    <row r="30" spans="1:9" ht="58.5" customHeight="1">
      <c r="A30" s="46" t="s">
        <v>55</v>
      </c>
      <c r="B30" s="8" t="s">
        <v>56</v>
      </c>
      <c r="C30" s="4" t="s">
        <v>19</v>
      </c>
      <c r="D30" s="9">
        <v>0</v>
      </c>
      <c r="E30" s="9">
        <v>0</v>
      </c>
      <c r="F30" s="9">
        <v>0</v>
      </c>
      <c r="G30" s="4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46" t="s">
        <v>57</v>
      </c>
      <c r="B31" s="8" t="s">
        <v>58</v>
      </c>
      <c r="C31" s="4" t="s">
        <v>19</v>
      </c>
      <c r="D31" s="9">
        <v>0</v>
      </c>
      <c r="E31" s="9">
        <v>0</v>
      </c>
      <c r="F31" s="9">
        <v>0</v>
      </c>
      <c r="G31" s="8"/>
    </row>
    <row r="32" spans="1:9">
      <c r="A32" s="46" t="s">
        <v>59</v>
      </c>
      <c r="B32" s="12" t="s">
        <v>60</v>
      </c>
      <c r="C32" s="4" t="s">
        <v>19</v>
      </c>
      <c r="D32" s="9">
        <v>2599.6</v>
      </c>
      <c r="E32" s="9">
        <v>6119.9</v>
      </c>
      <c r="F32" s="9">
        <v>338</v>
      </c>
      <c r="G32" s="50"/>
    </row>
    <row r="33" spans="1:7" ht="55.5" customHeight="1">
      <c r="A33" s="46" t="s">
        <v>61</v>
      </c>
      <c r="B33" s="8" t="s">
        <v>62</v>
      </c>
      <c r="C33" s="4" t="s">
        <v>19</v>
      </c>
      <c r="D33" s="9">
        <v>73800</v>
      </c>
      <c r="E33" s="9">
        <v>107800</v>
      </c>
      <c r="F33" s="9">
        <v>134000</v>
      </c>
      <c r="G33" s="4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46"/>
      <c r="B34" s="6" t="s">
        <v>36</v>
      </c>
      <c r="C34" s="4"/>
      <c r="D34" s="9"/>
      <c r="E34" s="9"/>
      <c r="F34" s="9"/>
      <c r="G34" s="47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46" t="s">
        <v>63</v>
      </c>
      <c r="B35" s="6" t="s">
        <v>64</v>
      </c>
      <c r="C35" s="10" t="s">
        <v>19</v>
      </c>
      <c r="D35" s="9">
        <v>0</v>
      </c>
      <c r="E35" s="9">
        <v>0</v>
      </c>
      <c r="F35" s="9">
        <v>0</v>
      </c>
      <c r="G35" s="47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46" t="s">
        <v>65</v>
      </c>
      <c r="B36" s="6" t="s">
        <v>66</v>
      </c>
      <c r="C36" s="10" t="s">
        <v>19</v>
      </c>
      <c r="D36" s="9">
        <v>73800</v>
      </c>
      <c r="E36" s="9">
        <v>107800</v>
      </c>
      <c r="F36" s="9">
        <v>134000</v>
      </c>
      <c r="G36" s="47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>
      <c r="A37" s="46" t="s">
        <v>67</v>
      </c>
      <c r="B37" s="6" t="s">
        <v>68</v>
      </c>
      <c r="C37" s="10" t="s">
        <v>19</v>
      </c>
      <c r="D37" s="9">
        <v>0</v>
      </c>
      <c r="E37" s="9">
        <v>0</v>
      </c>
      <c r="F37" s="9">
        <v>0</v>
      </c>
      <c r="G37" s="47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46" t="s">
        <v>69</v>
      </c>
      <c r="B38" s="8" t="s">
        <v>70</v>
      </c>
      <c r="C38" s="4" t="s">
        <v>71</v>
      </c>
      <c r="D38" s="51" t="s">
        <v>166</v>
      </c>
      <c r="E38" s="51" t="s">
        <v>167</v>
      </c>
      <c r="F38" s="52" t="s">
        <v>164</v>
      </c>
      <c r="G38" s="8"/>
    </row>
    <row r="39" spans="1:7" ht="30">
      <c r="A39" s="53" t="s">
        <v>72</v>
      </c>
      <c r="B39" s="12" t="s">
        <v>73</v>
      </c>
      <c r="C39" s="4" t="s">
        <v>74</v>
      </c>
      <c r="D39" s="11">
        <v>1</v>
      </c>
      <c r="E39" s="11">
        <v>2</v>
      </c>
      <c r="F39" s="44">
        <v>1</v>
      </c>
      <c r="G39" s="47" t="str">
        <f>IF(((D39-TRUNC(D39,0))+(E39-TRUNC(E39,0))+(F39-TRUNC(F39,0)))&gt;0,"ОШИБКА: в строке 1.28 не может быть нецелых чисел","")</f>
        <v/>
      </c>
    </row>
    <row r="40" spans="1:7" ht="60">
      <c r="A40" s="53" t="s">
        <v>75</v>
      </c>
      <c r="B40" s="12" t="s">
        <v>76</v>
      </c>
      <c r="C40" s="4" t="s">
        <v>71</v>
      </c>
      <c r="D40" s="9">
        <v>0</v>
      </c>
      <c r="E40" s="9">
        <v>77.8</v>
      </c>
      <c r="F40" s="45">
        <v>100</v>
      </c>
      <c r="G40" s="47" t="str">
        <f>IF(OR(D40&gt;100,E40&gt;100,F40&gt;100),"ОШИБКА: значение не может быть больше 100","")</f>
        <v/>
      </c>
    </row>
    <row r="41" spans="1:7" ht="60.75" customHeight="1">
      <c r="A41" s="53" t="s">
        <v>77</v>
      </c>
      <c r="B41" s="12" t="s">
        <v>78</v>
      </c>
      <c r="C41" s="4" t="s">
        <v>71</v>
      </c>
      <c r="D41" s="9">
        <v>0</v>
      </c>
      <c r="E41" s="9">
        <v>0</v>
      </c>
      <c r="F41" s="9">
        <v>0</v>
      </c>
      <c r="G41" s="47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53" t="s">
        <v>79</v>
      </c>
      <c r="B42" s="12" t="s">
        <v>80</v>
      </c>
      <c r="C42" s="4" t="s">
        <v>71</v>
      </c>
      <c r="D42" s="9">
        <v>100</v>
      </c>
      <c r="E42" s="9">
        <v>100</v>
      </c>
      <c r="F42" s="9">
        <v>100</v>
      </c>
      <c r="G42" s="47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4" spans="1:7">
      <c r="B44" s="2" t="s">
        <v>170</v>
      </c>
    </row>
    <row r="45" spans="1:7">
      <c r="B45" s="2" t="s">
        <v>171</v>
      </c>
    </row>
  </sheetData>
  <mergeCells count="10">
    <mergeCell ref="G6:G7"/>
    <mergeCell ref="B3:F3"/>
    <mergeCell ref="B2:G2"/>
    <mergeCell ref="B1:G1"/>
    <mergeCell ref="B4:G4"/>
    <mergeCell ref="A6:A7"/>
    <mergeCell ref="B6:B7"/>
    <mergeCell ref="C6:C7"/>
    <mergeCell ref="D6:E6"/>
    <mergeCell ref="F6:F7"/>
  </mergeCells>
  <pageMargins left="0.39374999999999999" right="0.39374999999999999" top="0.74791666666666701" bottom="0.74791666666666701" header="0.51180555555555496" footer="0.51180555555555496"/>
  <pageSetup paperSize="9" scale="67" firstPageNumber="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3"/>
  <sheetViews>
    <sheetView tabSelected="1" zoomScaleNormal="100" workbookViewId="0">
      <selection activeCell="A3" sqref="A3:F3"/>
    </sheetView>
  </sheetViews>
  <sheetFormatPr defaultRowHeight="18.75"/>
  <cols>
    <col min="1" max="1" width="9" style="13" customWidth="1"/>
    <col min="2" max="2" width="96.7109375" style="14" customWidth="1"/>
    <col min="3" max="3" width="11.5703125" style="15" customWidth="1"/>
    <col min="4" max="4" width="17.28515625" style="14" customWidth="1"/>
    <col min="5" max="5" width="15.85546875" style="14" customWidth="1"/>
    <col min="6" max="6" width="14.7109375" style="14" bestFit="1" customWidth="1"/>
    <col min="7" max="1025" width="9.140625" style="14" customWidth="1"/>
  </cols>
  <sheetData>
    <row r="1" spans="1:6">
      <c r="A1" s="81" t="s">
        <v>81</v>
      </c>
      <c r="B1" s="81"/>
      <c r="C1" s="81"/>
      <c r="D1" s="81"/>
      <c r="E1" s="81"/>
      <c r="F1" s="81"/>
    </row>
    <row r="2" spans="1:6">
      <c r="A2" s="81" t="s">
        <v>82</v>
      </c>
      <c r="B2" s="81"/>
      <c r="C2" s="81"/>
      <c r="D2" s="81"/>
      <c r="E2" s="81"/>
      <c r="F2" s="81"/>
    </row>
    <row r="3" spans="1:6" ht="15" customHeight="1">
      <c r="A3" s="82" t="s">
        <v>172</v>
      </c>
      <c r="B3" s="82"/>
      <c r="C3" s="82"/>
      <c r="D3" s="82"/>
      <c r="E3" s="82"/>
      <c r="F3" s="82"/>
    </row>
    <row r="4" spans="1:6" ht="38.25" customHeight="1">
      <c r="A4" s="83" t="s">
        <v>3</v>
      </c>
      <c r="B4" s="84" t="s">
        <v>83</v>
      </c>
      <c r="C4" s="84" t="s">
        <v>84</v>
      </c>
      <c r="D4" s="85" t="s">
        <v>85</v>
      </c>
      <c r="E4" s="85"/>
      <c r="F4" s="85" t="s">
        <v>86</v>
      </c>
    </row>
    <row r="5" spans="1:6" s="17" customFormat="1" ht="33.75" customHeight="1">
      <c r="A5" s="83"/>
      <c r="B5" s="84"/>
      <c r="C5" s="84"/>
      <c r="D5" s="16" t="s">
        <v>87</v>
      </c>
      <c r="E5" s="16" t="s">
        <v>10</v>
      </c>
      <c r="F5" s="85"/>
    </row>
    <row r="6" spans="1:6" s="17" customFormat="1" ht="21.75" customHeight="1">
      <c r="A6" s="18" t="s">
        <v>88</v>
      </c>
      <c r="B6" s="19" t="s">
        <v>89</v>
      </c>
      <c r="C6" s="20"/>
      <c r="D6" s="21"/>
      <c r="E6" s="21"/>
      <c r="F6" s="22"/>
    </row>
    <row r="7" spans="1:6">
      <c r="A7" s="23" t="s">
        <v>90</v>
      </c>
      <c r="B7" s="24" t="s">
        <v>91</v>
      </c>
      <c r="C7" s="25" t="s">
        <v>19</v>
      </c>
      <c r="D7" s="41">
        <f>D8+D20+D25</f>
        <v>930880.8</v>
      </c>
      <c r="E7" s="41">
        <f>E8+E20+E25</f>
        <v>842377</v>
      </c>
      <c r="F7" s="41">
        <f>F8+F20+F25</f>
        <v>887955.60000000009</v>
      </c>
    </row>
    <row r="8" spans="1:6">
      <c r="A8" s="23" t="s">
        <v>92</v>
      </c>
      <c r="B8" s="24" t="s">
        <v>93</v>
      </c>
      <c r="C8" s="25" t="s">
        <v>19</v>
      </c>
      <c r="D8" s="41">
        <v>287257.40000000002</v>
      </c>
      <c r="E8" s="41">
        <v>299137</v>
      </c>
      <c r="F8" s="41">
        <v>328698.40000000002</v>
      </c>
    </row>
    <row r="9" spans="1:6" ht="13.5" customHeight="1">
      <c r="A9" s="23"/>
      <c r="B9" s="26" t="s">
        <v>36</v>
      </c>
      <c r="C9" s="25"/>
      <c r="D9" s="41"/>
      <c r="E9" s="41"/>
      <c r="F9" s="41"/>
    </row>
    <row r="10" spans="1:6" ht="21.75" customHeight="1">
      <c r="A10" s="27" t="s">
        <v>94</v>
      </c>
      <c r="B10" s="28" t="s">
        <v>95</v>
      </c>
      <c r="C10" s="29" t="s">
        <v>19</v>
      </c>
      <c r="D10" s="42">
        <v>227788</v>
      </c>
      <c r="E10" s="42">
        <v>236063</v>
      </c>
      <c r="F10" s="42">
        <v>247078</v>
      </c>
    </row>
    <row r="11" spans="1:6" ht="17.25" customHeight="1">
      <c r="A11" s="23"/>
      <c r="B11" s="30" t="s">
        <v>96</v>
      </c>
      <c r="C11" s="31" t="s">
        <v>19</v>
      </c>
      <c r="D11" s="42"/>
      <c r="E11" s="42"/>
      <c r="F11" s="42"/>
    </row>
    <row r="12" spans="1:6">
      <c r="A12" s="27" t="s">
        <v>97</v>
      </c>
      <c r="B12" s="28" t="s">
        <v>98</v>
      </c>
      <c r="C12" s="29" t="s">
        <v>19</v>
      </c>
      <c r="D12" s="42">
        <v>20913</v>
      </c>
      <c r="E12" s="42">
        <v>20709</v>
      </c>
      <c r="F12" s="42">
        <v>20911</v>
      </c>
    </row>
    <row r="13" spans="1:6" ht="37.5">
      <c r="A13" s="27" t="s">
        <v>99</v>
      </c>
      <c r="B13" s="28" t="s">
        <v>100</v>
      </c>
      <c r="C13" s="29" t="s">
        <v>19</v>
      </c>
      <c r="D13" s="42">
        <v>1019</v>
      </c>
      <c r="E13" s="42">
        <v>1020</v>
      </c>
      <c r="F13" s="42">
        <v>337</v>
      </c>
    </row>
    <row r="14" spans="1:6">
      <c r="A14" s="27" t="s">
        <v>101</v>
      </c>
      <c r="B14" s="28" t="s">
        <v>102</v>
      </c>
      <c r="C14" s="29" t="s">
        <v>19</v>
      </c>
      <c r="D14" s="42">
        <v>4415</v>
      </c>
      <c r="E14" s="42">
        <v>6416</v>
      </c>
      <c r="F14" s="42">
        <v>5177</v>
      </c>
    </row>
    <row r="15" spans="1:6">
      <c r="A15" s="27" t="s">
        <v>103</v>
      </c>
      <c r="B15" s="28" t="s">
        <v>104</v>
      </c>
      <c r="C15" s="29" t="s">
        <v>19</v>
      </c>
      <c r="D15" s="42">
        <v>25037</v>
      </c>
      <c r="E15" s="42">
        <v>27769</v>
      </c>
      <c r="F15" s="42">
        <v>47982</v>
      </c>
    </row>
    <row r="16" spans="1:6" ht="37.5">
      <c r="A16" s="23" t="s">
        <v>105</v>
      </c>
      <c r="B16" s="24" t="s">
        <v>106</v>
      </c>
      <c r="C16" s="25" t="s">
        <v>107</v>
      </c>
      <c r="D16" s="43">
        <v>1549088</v>
      </c>
      <c r="E16" s="54" t="s">
        <v>163</v>
      </c>
      <c r="F16" s="41" t="s">
        <v>163</v>
      </c>
    </row>
    <row r="17" spans="1:6" ht="140.25">
      <c r="A17" s="23"/>
      <c r="B17" s="73" t="s">
        <v>168</v>
      </c>
      <c r="C17" s="29" t="s">
        <v>19</v>
      </c>
      <c r="D17" s="72" t="s">
        <v>169</v>
      </c>
      <c r="E17" s="71" t="s">
        <v>163</v>
      </c>
      <c r="F17" s="61" t="s">
        <v>163</v>
      </c>
    </row>
    <row r="18" spans="1:6" ht="37.5">
      <c r="A18" s="23" t="s">
        <v>108</v>
      </c>
      <c r="B18" s="65" t="s">
        <v>109</v>
      </c>
      <c r="C18" s="63" t="s">
        <v>110</v>
      </c>
      <c r="D18" s="69">
        <v>55480</v>
      </c>
      <c r="E18" s="69">
        <v>54977</v>
      </c>
      <c r="F18" s="64" t="s">
        <v>163</v>
      </c>
    </row>
    <row r="19" spans="1:6" ht="37.5">
      <c r="A19" s="23" t="s">
        <v>111</v>
      </c>
      <c r="B19" s="24" t="s">
        <v>112</v>
      </c>
      <c r="C19" s="25" t="s">
        <v>19</v>
      </c>
      <c r="D19" s="43">
        <v>2371000</v>
      </c>
      <c r="E19" s="54" t="s">
        <v>163</v>
      </c>
      <c r="F19" s="41" t="s">
        <v>163</v>
      </c>
    </row>
    <row r="20" spans="1:6">
      <c r="A20" s="23" t="s">
        <v>113</v>
      </c>
      <c r="B20" s="24" t="s">
        <v>114</v>
      </c>
      <c r="C20" s="25" t="s">
        <v>19</v>
      </c>
      <c r="D20" s="41">
        <v>60009.4</v>
      </c>
      <c r="E20" s="41">
        <v>35907</v>
      </c>
      <c r="F20" s="41">
        <v>33487.199999999997</v>
      </c>
    </row>
    <row r="21" spans="1:6" ht="12.75" customHeight="1">
      <c r="A21" s="23"/>
      <c r="B21" s="33" t="s">
        <v>36</v>
      </c>
      <c r="C21" s="25"/>
      <c r="D21" s="41"/>
      <c r="E21" s="41"/>
      <c r="F21" s="41"/>
    </row>
    <row r="22" spans="1:6" ht="37.5" customHeight="1">
      <c r="A22" s="27" t="s">
        <v>115</v>
      </c>
      <c r="B22" s="32" t="s">
        <v>116</v>
      </c>
      <c r="C22" s="29" t="s">
        <v>19</v>
      </c>
      <c r="D22" s="42">
        <v>24672</v>
      </c>
      <c r="E22" s="42">
        <v>25414</v>
      </c>
      <c r="F22" s="42">
        <v>24612</v>
      </c>
    </row>
    <row r="23" spans="1:6" ht="49.5">
      <c r="A23" s="23"/>
      <c r="B23" s="30" t="s">
        <v>117</v>
      </c>
      <c r="C23" s="31" t="s">
        <v>19</v>
      </c>
      <c r="D23" s="42">
        <v>11037</v>
      </c>
      <c r="E23" s="42">
        <v>11095</v>
      </c>
      <c r="F23" s="42">
        <v>11024</v>
      </c>
    </row>
    <row r="24" spans="1:6" ht="21" customHeight="1">
      <c r="A24" s="27" t="s">
        <v>118</v>
      </c>
      <c r="B24" s="32" t="s">
        <v>119</v>
      </c>
      <c r="C24" s="29" t="s">
        <v>19</v>
      </c>
      <c r="D24" s="42">
        <v>4321</v>
      </c>
      <c r="E24" s="42">
        <v>1722</v>
      </c>
      <c r="F24" s="42">
        <v>520</v>
      </c>
    </row>
    <row r="25" spans="1:6" ht="37.5">
      <c r="A25" s="23" t="s">
        <v>120</v>
      </c>
      <c r="B25" s="34" t="s">
        <v>121</v>
      </c>
      <c r="C25" s="25" t="s">
        <v>19</v>
      </c>
      <c r="D25" s="41">
        <f>D27+D34+D35</f>
        <v>583614</v>
      </c>
      <c r="E25" s="41">
        <f t="shared" ref="E25:F25" si="0">E27+E34+E35</f>
        <v>507333</v>
      </c>
      <c r="F25" s="41">
        <f t="shared" si="0"/>
        <v>525770</v>
      </c>
    </row>
    <row r="26" spans="1:6" ht="14.25" customHeight="1">
      <c r="A26" s="23"/>
      <c r="B26" s="35" t="s">
        <v>20</v>
      </c>
      <c r="C26" s="25"/>
      <c r="D26" s="41"/>
      <c r="E26" s="41"/>
      <c r="F26" s="41"/>
    </row>
    <row r="27" spans="1:6" ht="15.75" customHeight="1">
      <c r="A27" s="36" t="s">
        <v>122</v>
      </c>
      <c r="B27" s="24" t="s">
        <v>123</v>
      </c>
      <c r="C27" s="25" t="s">
        <v>19</v>
      </c>
      <c r="D27" s="41">
        <f>D29+D31+D32+D30+D33+D34</f>
        <v>584467</v>
      </c>
      <c r="E27" s="41">
        <f t="shared" ref="E27:F27" si="1">E31+E32+E33+E34+E30+E29</f>
        <v>507342</v>
      </c>
      <c r="F27" s="41">
        <f t="shared" si="1"/>
        <v>525770</v>
      </c>
    </row>
    <row r="28" spans="1:6" ht="15.75" customHeight="1">
      <c r="A28" s="27"/>
      <c r="B28" s="33" t="s">
        <v>36</v>
      </c>
      <c r="C28" s="25"/>
      <c r="D28" s="41"/>
      <c r="E28" s="41"/>
      <c r="F28" s="41"/>
    </row>
    <row r="29" spans="1:6" ht="15.75" customHeight="1">
      <c r="A29" s="27"/>
      <c r="B29" s="28" t="s">
        <v>124</v>
      </c>
      <c r="C29" s="29" t="s">
        <v>19</v>
      </c>
      <c r="D29" s="42">
        <v>73028</v>
      </c>
      <c r="E29" s="42">
        <v>76995</v>
      </c>
      <c r="F29" s="42">
        <v>82788</v>
      </c>
    </row>
    <row r="30" spans="1:6" ht="18" customHeight="1">
      <c r="A30" s="27"/>
      <c r="B30" s="28" t="s">
        <v>125</v>
      </c>
      <c r="C30" s="29" t="s">
        <v>19</v>
      </c>
      <c r="D30" s="42"/>
      <c r="E30" s="42"/>
      <c r="F30" s="42"/>
    </row>
    <row r="31" spans="1:6">
      <c r="A31" s="37"/>
      <c r="B31" s="28" t="s">
        <v>126</v>
      </c>
      <c r="C31" s="29" t="s">
        <v>19</v>
      </c>
      <c r="D31" s="42">
        <v>141708</v>
      </c>
      <c r="E31" s="42">
        <f>51522+160</f>
        <v>51682</v>
      </c>
      <c r="F31" s="54">
        <v>52491</v>
      </c>
    </row>
    <row r="32" spans="1:6" ht="18.75" customHeight="1">
      <c r="A32" s="37"/>
      <c r="B32" s="28" t="s">
        <v>127</v>
      </c>
      <c r="C32" s="29" t="s">
        <v>19</v>
      </c>
      <c r="D32" s="42">
        <v>369394</v>
      </c>
      <c r="E32" s="42">
        <v>374713</v>
      </c>
      <c r="F32" s="54">
        <v>390491</v>
      </c>
    </row>
    <row r="33" spans="1:1025" ht="18.75" customHeight="1">
      <c r="A33" s="36" t="s">
        <v>128</v>
      </c>
      <c r="B33" s="24" t="s">
        <v>129</v>
      </c>
      <c r="C33" s="25" t="s">
        <v>19</v>
      </c>
      <c r="D33" s="43">
        <v>337</v>
      </c>
      <c r="E33" s="43">
        <v>3952</v>
      </c>
      <c r="F33" s="43">
        <v>0</v>
      </c>
    </row>
    <row r="34" spans="1:1025" ht="37.5">
      <c r="A34" s="36" t="s">
        <v>130</v>
      </c>
      <c r="B34" s="24" t="s">
        <v>131</v>
      </c>
      <c r="C34" s="25" t="s">
        <v>19</v>
      </c>
      <c r="D34" s="43">
        <v>0</v>
      </c>
      <c r="E34" s="43">
        <v>0</v>
      </c>
      <c r="F34" s="43">
        <v>0</v>
      </c>
    </row>
    <row r="35" spans="1:1025" ht="18.75" customHeight="1">
      <c r="A35" s="36" t="s">
        <v>132</v>
      </c>
      <c r="B35" s="24" t="s">
        <v>133</v>
      </c>
      <c r="C35" s="25" t="s">
        <v>19</v>
      </c>
      <c r="D35" s="43">
        <v>-853</v>
      </c>
      <c r="E35" s="43">
        <v>-9</v>
      </c>
      <c r="F35" s="43">
        <v>0</v>
      </c>
    </row>
    <row r="36" spans="1:1025" ht="39" customHeight="1">
      <c r="A36" s="23" t="s">
        <v>134</v>
      </c>
      <c r="B36" s="38" t="s">
        <v>135</v>
      </c>
      <c r="C36" s="25" t="s">
        <v>19</v>
      </c>
      <c r="D36" s="41">
        <v>10411</v>
      </c>
      <c r="E36" s="41">
        <v>7684</v>
      </c>
      <c r="F36" s="41">
        <v>7862</v>
      </c>
    </row>
    <row r="37" spans="1:1025">
      <c r="A37" s="27"/>
      <c r="B37" s="28" t="s">
        <v>136</v>
      </c>
      <c r="C37" s="29" t="s">
        <v>19</v>
      </c>
      <c r="D37" s="41" t="s">
        <v>163</v>
      </c>
      <c r="E37" s="41">
        <v>230</v>
      </c>
      <c r="F37" s="41">
        <v>420</v>
      </c>
    </row>
    <row r="38" spans="1:1025" ht="37.5">
      <c r="A38" s="23" t="s">
        <v>137</v>
      </c>
      <c r="B38" s="38" t="s">
        <v>138</v>
      </c>
      <c r="C38" s="25" t="s">
        <v>19</v>
      </c>
      <c r="D38" s="41" t="s">
        <v>163</v>
      </c>
      <c r="E38" s="41" t="s">
        <v>163</v>
      </c>
      <c r="F38" s="41" t="s">
        <v>163</v>
      </c>
    </row>
    <row r="39" spans="1:1025" ht="39.75" customHeight="1">
      <c r="A39" s="23" t="s">
        <v>139</v>
      </c>
      <c r="B39" s="38" t="s">
        <v>140</v>
      </c>
      <c r="C39" s="25" t="s">
        <v>19</v>
      </c>
      <c r="D39" s="41">
        <v>171</v>
      </c>
      <c r="E39" s="41">
        <v>784</v>
      </c>
      <c r="F39" s="41" t="s">
        <v>163</v>
      </c>
    </row>
    <row r="40" spans="1:1025" s="57" customFormat="1" ht="56.25">
      <c r="A40" s="55" t="s">
        <v>141</v>
      </c>
      <c r="B40" s="62" t="s">
        <v>142</v>
      </c>
      <c r="C40" s="63" t="s">
        <v>19</v>
      </c>
      <c r="D40" s="64">
        <v>3442</v>
      </c>
      <c r="E40" s="64">
        <v>3185</v>
      </c>
      <c r="F40" s="64">
        <v>3185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  <c r="RP40" s="56"/>
      <c r="RQ40" s="56"/>
      <c r="RR40" s="56"/>
      <c r="RS40" s="56"/>
      <c r="RT40" s="56"/>
      <c r="RU40" s="56"/>
      <c r="RV40" s="56"/>
      <c r="RW40" s="56"/>
      <c r="RX40" s="56"/>
      <c r="RY40" s="56"/>
      <c r="RZ40" s="56"/>
      <c r="SA40" s="56"/>
      <c r="SB40" s="56"/>
      <c r="SC40" s="56"/>
      <c r="SD40" s="56"/>
      <c r="SE40" s="56"/>
      <c r="SF40" s="56"/>
      <c r="SG40" s="56"/>
      <c r="SH40" s="56"/>
      <c r="SI40" s="56"/>
      <c r="SJ40" s="56"/>
      <c r="SK40" s="56"/>
      <c r="SL40" s="56"/>
      <c r="SM40" s="56"/>
      <c r="SN40" s="56"/>
      <c r="SO40" s="56"/>
      <c r="SP40" s="56"/>
      <c r="SQ40" s="56"/>
      <c r="SR40" s="56"/>
      <c r="SS40" s="56"/>
      <c r="ST40" s="56"/>
      <c r="SU40" s="56"/>
      <c r="SV40" s="56"/>
      <c r="SW40" s="56"/>
      <c r="SX40" s="56"/>
      <c r="SY40" s="56"/>
      <c r="SZ40" s="56"/>
      <c r="TA40" s="56"/>
      <c r="TB40" s="56"/>
      <c r="TC40" s="56"/>
      <c r="TD40" s="56"/>
      <c r="TE40" s="56"/>
      <c r="TF40" s="56"/>
      <c r="TG40" s="56"/>
      <c r="TH40" s="56"/>
      <c r="TI40" s="56"/>
      <c r="TJ40" s="56"/>
      <c r="TK40" s="56"/>
      <c r="TL40" s="56"/>
      <c r="TM40" s="56"/>
      <c r="TN40" s="56"/>
      <c r="TO40" s="56"/>
      <c r="TP40" s="56"/>
      <c r="TQ40" s="56"/>
      <c r="TR40" s="56"/>
      <c r="TS40" s="56"/>
      <c r="TT40" s="56"/>
      <c r="TU40" s="56"/>
      <c r="TV40" s="56"/>
      <c r="TW40" s="56"/>
      <c r="TX40" s="56"/>
      <c r="TY40" s="56"/>
      <c r="TZ40" s="56"/>
      <c r="UA40" s="56"/>
      <c r="UB40" s="56"/>
      <c r="UC40" s="56"/>
      <c r="UD40" s="56"/>
      <c r="UE40" s="56"/>
      <c r="UF40" s="56"/>
      <c r="UG40" s="56"/>
      <c r="UH40" s="56"/>
      <c r="UI40" s="56"/>
      <c r="UJ40" s="56"/>
      <c r="UK40" s="56"/>
      <c r="UL40" s="56"/>
      <c r="UM40" s="56"/>
      <c r="UN40" s="56"/>
      <c r="UO40" s="56"/>
      <c r="UP40" s="56"/>
      <c r="UQ40" s="56"/>
      <c r="UR40" s="56"/>
      <c r="US40" s="56"/>
      <c r="UT40" s="56"/>
      <c r="UU40" s="56"/>
      <c r="UV40" s="56"/>
      <c r="UW40" s="56"/>
      <c r="UX40" s="56"/>
      <c r="UY40" s="56"/>
      <c r="UZ40" s="56"/>
      <c r="VA40" s="56"/>
      <c r="VB40" s="56"/>
      <c r="VC40" s="56"/>
      <c r="VD40" s="56"/>
      <c r="VE40" s="56"/>
      <c r="VF40" s="56"/>
      <c r="VG40" s="56"/>
      <c r="VH40" s="56"/>
      <c r="VI40" s="56"/>
      <c r="VJ40" s="56"/>
      <c r="VK40" s="56"/>
      <c r="VL40" s="56"/>
      <c r="VM40" s="56"/>
      <c r="VN40" s="56"/>
      <c r="VO40" s="56"/>
      <c r="VP40" s="56"/>
      <c r="VQ40" s="56"/>
      <c r="VR40" s="56"/>
      <c r="VS40" s="56"/>
      <c r="VT40" s="56"/>
      <c r="VU40" s="56"/>
      <c r="VV40" s="56"/>
      <c r="VW40" s="56"/>
      <c r="VX40" s="56"/>
      <c r="VY40" s="56"/>
      <c r="VZ40" s="56"/>
      <c r="WA40" s="56"/>
      <c r="WB40" s="56"/>
      <c r="WC40" s="56"/>
      <c r="WD40" s="56"/>
      <c r="WE40" s="56"/>
      <c r="WF40" s="56"/>
      <c r="WG40" s="56"/>
      <c r="WH40" s="56"/>
      <c r="WI40" s="56"/>
      <c r="WJ40" s="56"/>
      <c r="WK40" s="56"/>
      <c r="WL40" s="56"/>
      <c r="WM40" s="56"/>
      <c r="WN40" s="56"/>
      <c r="WO40" s="56"/>
      <c r="WP40" s="56"/>
      <c r="WQ40" s="56"/>
      <c r="WR40" s="56"/>
      <c r="WS40" s="56"/>
      <c r="WT40" s="56"/>
      <c r="WU40" s="56"/>
      <c r="WV40" s="56"/>
      <c r="WW40" s="56"/>
      <c r="WX40" s="56"/>
      <c r="WY40" s="56"/>
      <c r="WZ40" s="56"/>
      <c r="XA40" s="56"/>
      <c r="XB40" s="56"/>
      <c r="XC40" s="56"/>
      <c r="XD40" s="56"/>
      <c r="XE40" s="56"/>
      <c r="XF40" s="56"/>
      <c r="XG40" s="56"/>
      <c r="XH40" s="56"/>
      <c r="XI40" s="56"/>
      <c r="XJ40" s="56"/>
      <c r="XK40" s="56"/>
      <c r="XL40" s="56"/>
      <c r="XM40" s="56"/>
      <c r="XN40" s="56"/>
      <c r="XO40" s="56"/>
      <c r="XP40" s="56"/>
      <c r="XQ40" s="56"/>
      <c r="XR40" s="56"/>
      <c r="XS40" s="56"/>
      <c r="XT40" s="56"/>
      <c r="XU40" s="56"/>
      <c r="XV40" s="56"/>
      <c r="XW40" s="56"/>
      <c r="XX40" s="56"/>
      <c r="XY40" s="56"/>
      <c r="XZ40" s="56"/>
      <c r="YA40" s="56"/>
      <c r="YB40" s="56"/>
      <c r="YC40" s="56"/>
      <c r="YD40" s="56"/>
      <c r="YE40" s="56"/>
      <c r="YF40" s="56"/>
      <c r="YG40" s="56"/>
      <c r="YH40" s="56"/>
      <c r="YI40" s="56"/>
      <c r="YJ40" s="56"/>
      <c r="YK40" s="56"/>
      <c r="YL40" s="56"/>
      <c r="YM40" s="56"/>
      <c r="YN40" s="56"/>
      <c r="YO40" s="56"/>
      <c r="YP40" s="56"/>
      <c r="YQ40" s="56"/>
      <c r="YR40" s="56"/>
      <c r="YS40" s="56"/>
      <c r="YT40" s="56"/>
      <c r="YU40" s="56"/>
      <c r="YV40" s="56"/>
      <c r="YW40" s="56"/>
      <c r="YX40" s="56"/>
      <c r="YY40" s="56"/>
      <c r="YZ40" s="56"/>
      <c r="ZA40" s="56"/>
      <c r="ZB40" s="56"/>
      <c r="ZC40" s="56"/>
      <c r="ZD40" s="56"/>
      <c r="ZE40" s="56"/>
      <c r="ZF40" s="56"/>
      <c r="ZG40" s="56"/>
      <c r="ZH40" s="56"/>
      <c r="ZI40" s="56"/>
      <c r="ZJ40" s="56"/>
      <c r="ZK40" s="56"/>
      <c r="ZL40" s="56"/>
      <c r="ZM40" s="56"/>
      <c r="ZN40" s="56"/>
      <c r="ZO40" s="56"/>
      <c r="ZP40" s="56"/>
      <c r="ZQ40" s="56"/>
      <c r="ZR40" s="56"/>
      <c r="ZS40" s="56"/>
      <c r="ZT40" s="56"/>
      <c r="ZU40" s="56"/>
      <c r="ZV40" s="56"/>
      <c r="ZW40" s="56"/>
      <c r="ZX40" s="56"/>
      <c r="ZY40" s="56"/>
      <c r="ZZ40" s="56"/>
      <c r="AAA40" s="56"/>
      <c r="AAB40" s="56"/>
      <c r="AAC40" s="56"/>
      <c r="AAD40" s="56"/>
      <c r="AAE40" s="56"/>
      <c r="AAF40" s="56"/>
      <c r="AAG40" s="56"/>
      <c r="AAH40" s="56"/>
      <c r="AAI40" s="56"/>
      <c r="AAJ40" s="56"/>
      <c r="AAK40" s="56"/>
      <c r="AAL40" s="56"/>
      <c r="AAM40" s="56"/>
      <c r="AAN40" s="56"/>
      <c r="AAO40" s="56"/>
      <c r="AAP40" s="56"/>
      <c r="AAQ40" s="56"/>
      <c r="AAR40" s="56"/>
      <c r="AAS40" s="56"/>
      <c r="AAT40" s="56"/>
      <c r="AAU40" s="56"/>
      <c r="AAV40" s="56"/>
      <c r="AAW40" s="56"/>
      <c r="AAX40" s="56"/>
      <c r="AAY40" s="56"/>
      <c r="AAZ40" s="56"/>
      <c r="ABA40" s="56"/>
      <c r="ABB40" s="56"/>
      <c r="ABC40" s="56"/>
      <c r="ABD40" s="56"/>
      <c r="ABE40" s="56"/>
      <c r="ABF40" s="56"/>
      <c r="ABG40" s="56"/>
      <c r="ABH40" s="56"/>
      <c r="ABI40" s="56"/>
      <c r="ABJ40" s="56"/>
      <c r="ABK40" s="56"/>
      <c r="ABL40" s="56"/>
      <c r="ABM40" s="56"/>
      <c r="ABN40" s="56"/>
      <c r="ABO40" s="56"/>
      <c r="ABP40" s="56"/>
      <c r="ABQ40" s="56"/>
      <c r="ABR40" s="56"/>
      <c r="ABS40" s="56"/>
      <c r="ABT40" s="56"/>
      <c r="ABU40" s="56"/>
      <c r="ABV40" s="56"/>
      <c r="ABW40" s="56"/>
      <c r="ABX40" s="56"/>
      <c r="ABY40" s="56"/>
      <c r="ABZ40" s="56"/>
      <c r="ACA40" s="56"/>
      <c r="ACB40" s="56"/>
      <c r="ACC40" s="56"/>
      <c r="ACD40" s="56"/>
      <c r="ACE40" s="56"/>
      <c r="ACF40" s="56"/>
      <c r="ACG40" s="56"/>
      <c r="ACH40" s="56"/>
      <c r="ACI40" s="56"/>
      <c r="ACJ40" s="56"/>
      <c r="ACK40" s="56"/>
      <c r="ACL40" s="56"/>
      <c r="ACM40" s="56"/>
      <c r="ACN40" s="56"/>
      <c r="ACO40" s="56"/>
      <c r="ACP40" s="56"/>
      <c r="ACQ40" s="56"/>
      <c r="ACR40" s="56"/>
      <c r="ACS40" s="56"/>
      <c r="ACT40" s="56"/>
      <c r="ACU40" s="56"/>
      <c r="ACV40" s="56"/>
      <c r="ACW40" s="56"/>
      <c r="ACX40" s="56"/>
      <c r="ACY40" s="56"/>
      <c r="ACZ40" s="56"/>
      <c r="ADA40" s="56"/>
      <c r="ADB40" s="56"/>
      <c r="ADC40" s="56"/>
      <c r="ADD40" s="56"/>
      <c r="ADE40" s="56"/>
      <c r="ADF40" s="56"/>
      <c r="ADG40" s="56"/>
      <c r="ADH40" s="56"/>
      <c r="ADI40" s="56"/>
      <c r="ADJ40" s="56"/>
      <c r="ADK40" s="56"/>
      <c r="ADL40" s="56"/>
      <c r="ADM40" s="56"/>
      <c r="ADN40" s="56"/>
      <c r="ADO40" s="56"/>
      <c r="ADP40" s="56"/>
      <c r="ADQ40" s="56"/>
      <c r="ADR40" s="56"/>
      <c r="ADS40" s="56"/>
      <c r="ADT40" s="56"/>
      <c r="ADU40" s="56"/>
      <c r="ADV40" s="56"/>
      <c r="ADW40" s="56"/>
      <c r="ADX40" s="56"/>
      <c r="ADY40" s="56"/>
      <c r="ADZ40" s="56"/>
      <c r="AEA40" s="56"/>
      <c r="AEB40" s="56"/>
      <c r="AEC40" s="56"/>
      <c r="AED40" s="56"/>
      <c r="AEE40" s="56"/>
      <c r="AEF40" s="56"/>
      <c r="AEG40" s="56"/>
      <c r="AEH40" s="56"/>
      <c r="AEI40" s="56"/>
      <c r="AEJ40" s="56"/>
      <c r="AEK40" s="56"/>
      <c r="AEL40" s="56"/>
      <c r="AEM40" s="56"/>
      <c r="AEN40" s="56"/>
      <c r="AEO40" s="56"/>
      <c r="AEP40" s="56"/>
      <c r="AEQ40" s="56"/>
      <c r="AER40" s="56"/>
      <c r="AES40" s="56"/>
      <c r="AET40" s="56"/>
      <c r="AEU40" s="56"/>
      <c r="AEV40" s="56"/>
      <c r="AEW40" s="56"/>
      <c r="AEX40" s="56"/>
      <c r="AEY40" s="56"/>
      <c r="AEZ40" s="56"/>
      <c r="AFA40" s="56"/>
      <c r="AFB40" s="56"/>
      <c r="AFC40" s="56"/>
      <c r="AFD40" s="56"/>
      <c r="AFE40" s="56"/>
      <c r="AFF40" s="56"/>
      <c r="AFG40" s="56"/>
      <c r="AFH40" s="56"/>
      <c r="AFI40" s="56"/>
      <c r="AFJ40" s="56"/>
      <c r="AFK40" s="56"/>
      <c r="AFL40" s="56"/>
      <c r="AFM40" s="56"/>
      <c r="AFN40" s="56"/>
      <c r="AFO40" s="56"/>
      <c r="AFP40" s="56"/>
      <c r="AFQ40" s="56"/>
      <c r="AFR40" s="56"/>
      <c r="AFS40" s="56"/>
      <c r="AFT40" s="56"/>
      <c r="AFU40" s="56"/>
      <c r="AFV40" s="56"/>
      <c r="AFW40" s="56"/>
      <c r="AFX40" s="56"/>
      <c r="AFY40" s="56"/>
      <c r="AFZ40" s="56"/>
      <c r="AGA40" s="56"/>
      <c r="AGB40" s="56"/>
      <c r="AGC40" s="56"/>
      <c r="AGD40" s="56"/>
      <c r="AGE40" s="56"/>
      <c r="AGF40" s="56"/>
      <c r="AGG40" s="56"/>
      <c r="AGH40" s="56"/>
      <c r="AGI40" s="56"/>
      <c r="AGJ40" s="56"/>
      <c r="AGK40" s="56"/>
      <c r="AGL40" s="56"/>
      <c r="AGM40" s="56"/>
      <c r="AGN40" s="56"/>
      <c r="AGO40" s="56"/>
      <c r="AGP40" s="56"/>
      <c r="AGQ40" s="56"/>
      <c r="AGR40" s="56"/>
      <c r="AGS40" s="56"/>
      <c r="AGT40" s="56"/>
      <c r="AGU40" s="56"/>
      <c r="AGV40" s="56"/>
      <c r="AGW40" s="56"/>
      <c r="AGX40" s="56"/>
      <c r="AGY40" s="56"/>
      <c r="AGZ40" s="56"/>
      <c r="AHA40" s="56"/>
      <c r="AHB40" s="56"/>
      <c r="AHC40" s="56"/>
      <c r="AHD40" s="56"/>
      <c r="AHE40" s="56"/>
      <c r="AHF40" s="56"/>
      <c r="AHG40" s="56"/>
      <c r="AHH40" s="56"/>
      <c r="AHI40" s="56"/>
      <c r="AHJ40" s="56"/>
      <c r="AHK40" s="56"/>
      <c r="AHL40" s="56"/>
      <c r="AHM40" s="56"/>
      <c r="AHN40" s="56"/>
      <c r="AHO40" s="56"/>
      <c r="AHP40" s="56"/>
      <c r="AHQ40" s="56"/>
      <c r="AHR40" s="56"/>
      <c r="AHS40" s="56"/>
      <c r="AHT40" s="56"/>
      <c r="AHU40" s="56"/>
      <c r="AHV40" s="56"/>
      <c r="AHW40" s="56"/>
      <c r="AHX40" s="56"/>
      <c r="AHY40" s="56"/>
      <c r="AHZ40" s="56"/>
      <c r="AIA40" s="56"/>
      <c r="AIB40" s="56"/>
      <c r="AIC40" s="56"/>
      <c r="AID40" s="56"/>
      <c r="AIE40" s="56"/>
      <c r="AIF40" s="56"/>
      <c r="AIG40" s="56"/>
      <c r="AIH40" s="56"/>
      <c r="AII40" s="56"/>
      <c r="AIJ40" s="56"/>
      <c r="AIK40" s="56"/>
      <c r="AIL40" s="56"/>
      <c r="AIM40" s="56"/>
      <c r="AIN40" s="56"/>
      <c r="AIO40" s="56"/>
      <c r="AIP40" s="56"/>
      <c r="AIQ40" s="56"/>
      <c r="AIR40" s="56"/>
      <c r="AIS40" s="56"/>
      <c r="AIT40" s="56"/>
      <c r="AIU40" s="56"/>
      <c r="AIV40" s="56"/>
      <c r="AIW40" s="56"/>
      <c r="AIX40" s="56"/>
      <c r="AIY40" s="56"/>
      <c r="AIZ40" s="56"/>
      <c r="AJA40" s="56"/>
      <c r="AJB40" s="56"/>
      <c r="AJC40" s="56"/>
      <c r="AJD40" s="56"/>
      <c r="AJE40" s="56"/>
      <c r="AJF40" s="56"/>
      <c r="AJG40" s="56"/>
      <c r="AJH40" s="56"/>
      <c r="AJI40" s="56"/>
      <c r="AJJ40" s="56"/>
      <c r="AJK40" s="56"/>
      <c r="AJL40" s="56"/>
      <c r="AJM40" s="56"/>
      <c r="AJN40" s="56"/>
      <c r="AJO40" s="56"/>
      <c r="AJP40" s="56"/>
      <c r="AJQ40" s="56"/>
      <c r="AJR40" s="56"/>
      <c r="AJS40" s="56"/>
      <c r="AJT40" s="56"/>
      <c r="AJU40" s="56"/>
      <c r="AJV40" s="56"/>
      <c r="AJW40" s="56"/>
      <c r="AJX40" s="56"/>
      <c r="AJY40" s="56"/>
      <c r="AJZ40" s="56"/>
      <c r="AKA40" s="56"/>
      <c r="AKB40" s="56"/>
      <c r="AKC40" s="56"/>
      <c r="AKD40" s="56"/>
      <c r="AKE40" s="56"/>
      <c r="AKF40" s="56"/>
      <c r="AKG40" s="56"/>
      <c r="AKH40" s="56"/>
      <c r="AKI40" s="56"/>
      <c r="AKJ40" s="56"/>
      <c r="AKK40" s="56"/>
      <c r="AKL40" s="56"/>
      <c r="AKM40" s="56"/>
      <c r="AKN40" s="56"/>
      <c r="AKO40" s="56"/>
      <c r="AKP40" s="56"/>
      <c r="AKQ40" s="56"/>
      <c r="AKR40" s="56"/>
      <c r="AKS40" s="56"/>
      <c r="AKT40" s="56"/>
      <c r="AKU40" s="56"/>
      <c r="AKV40" s="56"/>
      <c r="AKW40" s="56"/>
      <c r="AKX40" s="56"/>
      <c r="AKY40" s="56"/>
      <c r="AKZ40" s="56"/>
      <c r="ALA40" s="56"/>
      <c r="ALB40" s="56"/>
      <c r="ALC40" s="56"/>
      <c r="ALD40" s="56"/>
      <c r="ALE40" s="56"/>
      <c r="ALF40" s="56"/>
      <c r="ALG40" s="56"/>
      <c r="ALH40" s="56"/>
      <c r="ALI40" s="56"/>
      <c r="ALJ40" s="56"/>
      <c r="ALK40" s="56"/>
      <c r="ALL40" s="56"/>
      <c r="ALM40" s="56"/>
      <c r="ALN40" s="56"/>
      <c r="ALO40" s="56"/>
      <c r="ALP40" s="56"/>
      <c r="ALQ40" s="56"/>
      <c r="ALR40" s="56"/>
      <c r="ALS40" s="56"/>
      <c r="ALT40" s="56"/>
      <c r="ALU40" s="56"/>
      <c r="ALV40" s="56"/>
      <c r="ALW40" s="56"/>
      <c r="ALX40" s="56"/>
      <c r="ALY40" s="56"/>
      <c r="ALZ40" s="56"/>
      <c r="AMA40" s="56"/>
      <c r="AMB40" s="56"/>
      <c r="AMC40" s="56"/>
      <c r="AMD40" s="56"/>
      <c r="AME40" s="56"/>
      <c r="AMF40" s="56"/>
      <c r="AMG40" s="56"/>
      <c r="AMH40" s="56"/>
      <c r="AMI40" s="56"/>
      <c r="AMJ40" s="56"/>
      <c r="AMK40" s="56"/>
    </row>
    <row r="41" spans="1:1025" s="57" customFormat="1">
      <c r="A41" s="58"/>
      <c r="B41" s="66" t="s">
        <v>143</v>
      </c>
      <c r="C41" s="67" t="s">
        <v>19</v>
      </c>
      <c r="D41" s="68">
        <v>1842</v>
      </c>
      <c r="E41" s="68">
        <v>1734</v>
      </c>
      <c r="F41" s="68">
        <v>1750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  <c r="IW41" s="56"/>
      <c r="IX41" s="56"/>
      <c r="IY41" s="56"/>
      <c r="IZ41" s="56"/>
      <c r="JA41" s="56"/>
      <c r="JB41" s="56"/>
      <c r="JC41" s="56"/>
      <c r="JD41" s="56"/>
      <c r="JE41" s="56"/>
      <c r="JF41" s="56"/>
      <c r="JG41" s="56"/>
      <c r="JH41" s="56"/>
      <c r="JI41" s="56"/>
      <c r="JJ41" s="56"/>
      <c r="JK41" s="56"/>
      <c r="JL41" s="56"/>
      <c r="JM41" s="56"/>
      <c r="JN41" s="56"/>
      <c r="JO41" s="56"/>
      <c r="JP41" s="56"/>
      <c r="JQ41" s="56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  <c r="NG41" s="56"/>
      <c r="NH41" s="56"/>
      <c r="NI41" s="56"/>
      <c r="NJ41" s="56"/>
      <c r="NK41" s="56"/>
      <c r="NL41" s="56"/>
      <c r="NM41" s="56"/>
      <c r="NN41" s="56"/>
      <c r="NO41" s="56"/>
      <c r="NP41" s="56"/>
      <c r="NQ41" s="56"/>
      <c r="NR41" s="56"/>
      <c r="NS41" s="56"/>
      <c r="NT41" s="56"/>
      <c r="NU41" s="56"/>
      <c r="NV41" s="56"/>
      <c r="NW41" s="56"/>
      <c r="NX41" s="56"/>
      <c r="NY41" s="56"/>
      <c r="NZ41" s="56"/>
      <c r="OA41" s="56"/>
      <c r="OB41" s="56"/>
      <c r="OC41" s="56"/>
      <c r="OD41" s="56"/>
      <c r="OE41" s="56"/>
      <c r="OF41" s="56"/>
      <c r="OG41" s="56"/>
      <c r="OH41" s="56"/>
      <c r="OI41" s="56"/>
      <c r="OJ41" s="56"/>
      <c r="OK41" s="56"/>
      <c r="OL41" s="56"/>
      <c r="OM41" s="56"/>
      <c r="ON41" s="56"/>
      <c r="OO41" s="56"/>
      <c r="OP41" s="56"/>
      <c r="OQ41" s="56"/>
      <c r="OR41" s="56"/>
      <c r="OS41" s="56"/>
      <c r="OT41" s="56"/>
      <c r="OU41" s="56"/>
      <c r="OV41" s="56"/>
      <c r="OW41" s="56"/>
      <c r="OX41" s="56"/>
      <c r="OY41" s="56"/>
      <c r="OZ41" s="56"/>
      <c r="PA41" s="56"/>
      <c r="PB41" s="56"/>
      <c r="PC41" s="56"/>
      <c r="PD41" s="56"/>
      <c r="PE41" s="56"/>
      <c r="PF41" s="56"/>
      <c r="PG41" s="56"/>
      <c r="PH41" s="56"/>
      <c r="PI41" s="56"/>
      <c r="PJ41" s="56"/>
      <c r="PK41" s="56"/>
      <c r="PL41" s="56"/>
      <c r="PM41" s="56"/>
      <c r="PN41" s="56"/>
      <c r="PO41" s="56"/>
      <c r="PP41" s="56"/>
      <c r="PQ41" s="56"/>
      <c r="PR41" s="56"/>
      <c r="PS41" s="56"/>
      <c r="PT41" s="56"/>
      <c r="PU41" s="56"/>
      <c r="PV41" s="56"/>
      <c r="PW41" s="56"/>
      <c r="PX41" s="56"/>
      <c r="PY41" s="56"/>
      <c r="PZ41" s="56"/>
      <c r="QA41" s="56"/>
      <c r="QB41" s="56"/>
      <c r="QC41" s="56"/>
      <c r="QD41" s="56"/>
      <c r="QE41" s="56"/>
      <c r="QF41" s="56"/>
      <c r="QG41" s="56"/>
      <c r="QH41" s="56"/>
      <c r="QI41" s="56"/>
      <c r="QJ41" s="56"/>
      <c r="QK41" s="56"/>
      <c r="QL41" s="56"/>
      <c r="QM41" s="56"/>
      <c r="QN41" s="56"/>
      <c r="QO41" s="56"/>
      <c r="QP41" s="56"/>
      <c r="QQ41" s="56"/>
      <c r="QR41" s="56"/>
      <c r="QS41" s="56"/>
      <c r="QT41" s="56"/>
      <c r="QU41" s="56"/>
      <c r="QV41" s="56"/>
      <c r="QW41" s="56"/>
      <c r="QX41" s="56"/>
      <c r="QY41" s="56"/>
      <c r="QZ41" s="56"/>
      <c r="RA41" s="56"/>
      <c r="RB41" s="56"/>
      <c r="RC41" s="56"/>
      <c r="RD41" s="56"/>
      <c r="RE41" s="56"/>
      <c r="RF41" s="56"/>
      <c r="RG41" s="56"/>
      <c r="RH41" s="56"/>
      <c r="RI41" s="56"/>
      <c r="RJ41" s="56"/>
      <c r="RK41" s="56"/>
      <c r="RL41" s="56"/>
      <c r="RM41" s="56"/>
      <c r="RN41" s="56"/>
      <c r="RO41" s="56"/>
      <c r="RP41" s="56"/>
      <c r="RQ41" s="56"/>
      <c r="RR41" s="56"/>
      <c r="RS41" s="56"/>
      <c r="RT41" s="56"/>
      <c r="RU41" s="56"/>
      <c r="RV41" s="56"/>
      <c r="RW41" s="56"/>
      <c r="RX41" s="56"/>
      <c r="RY41" s="56"/>
      <c r="RZ41" s="56"/>
      <c r="SA41" s="56"/>
      <c r="SB41" s="56"/>
      <c r="SC41" s="56"/>
      <c r="SD41" s="56"/>
      <c r="SE41" s="56"/>
      <c r="SF41" s="56"/>
      <c r="SG41" s="56"/>
      <c r="SH41" s="56"/>
      <c r="SI41" s="56"/>
      <c r="SJ41" s="56"/>
      <c r="SK41" s="56"/>
      <c r="SL41" s="56"/>
      <c r="SM41" s="56"/>
      <c r="SN41" s="56"/>
      <c r="SO41" s="56"/>
      <c r="SP41" s="56"/>
      <c r="SQ41" s="56"/>
      <c r="SR41" s="56"/>
      <c r="SS41" s="56"/>
      <c r="ST41" s="56"/>
      <c r="SU41" s="56"/>
      <c r="SV41" s="56"/>
      <c r="SW41" s="56"/>
      <c r="SX41" s="56"/>
      <c r="SY41" s="56"/>
      <c r="SZ41" s="56"/>
      <c r="TA41" s="56"/>
      <c r="TB41" s="56"/>
      <c r="TC41" s="56"/>
      <c r="TD41" s="56"/>
      <c r="TE41" s="56"/>
      <c r="TF41" s="56"/>
      <c r="TG41" s="56"/>
      <c r="TH41" s="56"/>
      <c r="TI41" s="56"/>
      <c r="TJ41" s="56"/>
      <c r="TK41" s="56"/>
      <c r="TL41" s="56"/>
      <c r="TM41" s="56"/>
      <c r="TN41" s="56"/>
      <c r="TO41" s="56"/>
      <c r="TP41" s="56"/>
      <c r="TQ41" s="56"/>
      <c r="TR41" s="56"/>
      <c r="TS41" s="56"/>
      <c r="TT41" s="56"/>
      <c r="TU41" s="56"/>
      <c r="TV41" s="56"/>
      <c r="TW41" s="56"/>
      <c r="TX41" s="56"/>
      <c r="TY41" s="56"/>
      <c r="TZ41" s="56"/>
      <c r="UA41" s="56"/>
      <c r="UB41" s="56"/>
      <c r="UC41" s="56"/>
      <c r="UD41" s="56"/>
      <c r="UE41" s="56"/>
      <c r="UF41" s="56"/>
      <c r="UG41" s="56"/>
      <c r="UH41" s="56"/>
      <c r="UI41" s="56"/>
      <c r="UJ41" s="56"/>
      <c r="UK41" s="56"/>
      <c r="UL41" s="56"/>
      <c r="UM41" s="56"/>
      <c r="UN41" s="56"/>
      <c r="UO41" s="56"/>
      <c r="UP41" s="56"/>
      <c r="UQ41" s="56"/>
      <c r="UR41" s="56"/>
      <c r="US41" s="56"/>
      <c r="UT41" s="56"/>
      <c r="UU41" s="56"/>
      <c r="UV41" s="56"/>
      <c r="UW41" s="56"/>
      <c r="UX41" s="56"/>
      <c r="UY41" s="56"/>
      <c r="UZ41" s="56"/>
      <c r="VA41" s="56"/>
      <c r="VB41" s="56"/>
      <c r="VC41" s="56"/>
      <c r="VD41" s="56"/>
      <c r="VE41" s="56"/>
      <c r="VF41" s="56"/>
      <c r="VG41" s="56"/>
      <c r="VH41" s="56"/>
      <c r="VI41" s="56"/>
      <c r="VJ41" s="56"/>
      <c r="VK41" s="56"/>
      <c r="VL41" s="56"/>
      <c r="VM41" s="56"/>
      <c r="VN41" s="56"/>
      <c r="VO41" s="56"/>
      <c r="VP41" s="56"/>
      <c r="VQ41" s="56"/>
      <c r="VR41" s="56"/>
      <c r="VS41" s="56"/>
      <c r="VT41" s="56"/>
      <c r="VU41" s="56"/>
      <c r="VV41" s="56"/>
      <c r="VW41" s="56"/>
      <c r="VX41" s="56"/>
      <c r="VY41" s="56"/>
      <c r="VZ41" s="56"/>
      <c r="WA41" s="56"/>
      <c r="WB41" s="56"/>
      <c r="WC41" s="56"/>
      <c r="WD41" s="56"/>
      <c r="WE41" s="56"/>
      <c r="WF41" s="56"/>
      <c r="WG41" s="56"/>
      <c r="WH41" s="56"/>
      <c r="WI41" s="56"/>
      <c r="WJ41" s="56"/>
      <c r="WK41" s="56"/>
      <c r="WL41" s="56"/>
      <c r="WM41" s="56"/>
      <c r="WN41" s="56"/>
      <c r="WO41" s="56"/>
      <c r="WP41" s="56"/>
      <c r="WQ41" s="56"/>
      <c r="WR41" s="56"/>
      <c r="WS41" s="56"/>
      <c r="WT41" s="56"/>
      <c r="WU41" s="56"/>
      <c r="WV41" s="56"/>
      <c r="WW41" s="56"/>
      <c r="WX41" s="56"/>
      <c r="WY41" s="56"/>
      <c r="WZ41" s="56"/>
      <c r="XA41" s="56"/>
      <c r="XB41" s="56"/>
      <c r="XC41" s="56"/>
      <c r="XD41" s="56"/>
      <c r="XE41" s="56"/>
      <c r="XF41" s="56"/>
      <c r="XG41" s="56"/>
      <c r="XH41" s="56"/>
      <c r="XI41" s="56"/>
      <c r="XJ41" s="56"/>
      <c r="XK41" s="56"/>
      <c r="XL41" s="56"/>
      <c r="XM41" s="56"/>
      <c r="XN41" s="56"/>
      <c r="XO41" s="56"/>
      <c r="XP41" s="56"/>
      <c r="XQ41" s="56"/>
      <c r="XR41" s="56"/>
      <c r="XS41" s="56"/>
      <c r="XT41" s="56"/>
      <c r="XU41" s="56"/>
      <c r="XV41" s="56"/>
      <c r="XW41" s="56"/>
      <c r="XX41" s="56"/>
      <c r="XY41" s="56"/>
      <c r="XZ41" s="56"/>
      <c r="YA41" s="56"/>
      <c r="YB41" s="56"/>
      <c r="YC41" s="56"/>
      <c r="YD41" s="56"/>
      <c r="YE41" s="56"/>
      <c r="YF41" s="56"/>
      <c r="YG41" s="56"/>
      <c r="YH41" s="56"/>
      <c r="YI41" s="56"/>
      <c r="YJ41" s="56"/>
      <c r="YK41" s="56"/>
      <c r="YL41" s="56"/>
      <c r="YM41" s="56"/>
      <c r="YN41" s="56"/>
      <c r="YO41" s="56"/>
      <c r="YP41" s="56"/>
      <c r="YQ41" s="56"/>
      <c r="YR41" s="56"/>
      <c r="YS41" s="56"/>
      <c r="YT41" s="56"/>
      <c r="YU41" s="56"/>
      <c r="YV41" s="56"/>
      <c r="YW41" s="56"/>
      <c r="YX41" s="56"/>
      <c r="YY41" s="56"/>
      <c r="YZ41" s="56"/>
      <c r="ZA41" s="56"/>
      <c r="ZB41" s="56"/>
      <c r="ZC41" s="56"/>
      <c r="ZD41" s="56"/>
      <c r="ZE41" s="56"/>
      <c r="ZF41" s="56"/>
      <c r="ZG41" s="56"/>
      <c r="ZH41" s="56"/>
      <c r="ZI41" s="56"/>
      <c r="ZJ41" s="56"/>
      <c r="ZK41" s="56"/>
      <c r="ZL41" s="56"/>
      <c r="ZM41" s="56"/>
      <c r="ZN41" s="56"/>
      <c r="ZO41" s="56"/>
      <c r="ZP41" s="56"/>
      <c r="ZQ41" s="56"/>
      <c r="ZR41" s="56"/>
      <c r="ZS41" s="56"/>
      <c r="ZT41" s="56"/>
      <c r="ZU41" s="56"/>
      <c r="ZV41" s="56"/>
      <c r="ZW41" s="56"/>
      <c r="ZX41" s="56"/>
      <c r="ZY41" s="56"/>
      <c r="ZZ41" s="56"/>
      <c r="AAA41" s="56"/>
      <c r="AAB41" s="56"/>
      <c r="AAC41" s="56"/>
      <c r="AAD41" s="56"/>
      <c r="AAE41" s="56"/>
      <c r="AAF41" s="56"/>
      <c r="AAG41" s="56"/>
      <c r="AAH41" s="56"/>
      <c r="AAI41" s="56"/>
      <c r="AAJ41" s="56"/>
      <c r="AAK41" s="56"/>
      <c r="AAL41" s="56"/>
      <c r="AAM41" s="56"/>
      <c r="AAN41" s="56"/>
      <c r="AAO41" s="56"/>
      <c r="AAP41" s="56"/>
      <c r="AAQ41" s="56"/>
      <c r="AAR41" s="56"/>
      <c r="AAS41" s="56"/>
      <c r="AAT41" s="56"/>
      <c r="AAU41" s="56"/>
      <c r="AAV41" s="56"/>
      <c r="AAW41" s="56"/>
      <c r="AAX41" s="56"/>
      <c r="AAY41" s="56"/>
      <c r="AAZ41" s="56"/>
      <c r="ABA41" s="56"/>
      <c r="ABB41" s="56"/>
      <c r="ABC41" s="56"/>
      <c r="ABD41" s="56"/>
      <c r="ABE41" s="56"/>
      <c r="ABF41" s="56"/>
      <c r="ABG41" s="56"/>
      <c r="ABH41" s="56"/>
      <c r="ABI41" s="56"/>
      <c r="ABJ41" s="56"/>
      <c r="ABK41" s="56"/>
      <c r="ABL41" s="56"/>
      <c r="ABM41" s="56"/>
      <c r="ABN41" s="56"/>
      <c r="ABO41" s="56"/>
      <c r="ABP41" s="56"/>
      <c r="ABQ41" s="56"/>
      <c r="ABR41" s="56"/>
      <c r="ABS41" s="56"/>
      <c r="ABT41" s="56"/>
      <c r="ABU41" s="56"/>
      <c r="ABV41" s="56"/>
      <c r="ABW41" s="56"/>
      <c r="ABX41" s="56"/>
      <c r="ABY41" s="56"/>
      <c r="ABZ41" s="56"/>
      <c r="ACA41" s="56"/>
      <c r="ACB41" s="56"/>
      <c r="ACC41" s="56"/>
      <c r="ACD41" s="56"/>
      <c r="ACE41" s="56"/>
      <c r="ACF41" s="56"/>
      <c r="ACG41" s="56"/>
      <c r="ACH41" s="56"/>
      <c r="ACI41" s="56"/>
      <c r="ACJ41" s="56"/>
      <c r="ACK41" s="56"/>
      <c r="ACL41" s="56"/>
      <c r="ACM41" s="56"/>
      <c r="ACN41" s="56"/>
      <c r="ACO41" s="56"/>
      <c r="ACP41" s="56"/>
      <c r="ACQ41" s="56"/>
      <c r="ACR41" s="56"/>
      <c r="ACS41" s="56"/>
      <c r="ACT41" s="56"/>
      <c r="ACU41" s="56"/>
      <c r="ACV41" s="56"/>
      <c r="ACW41" s="56"/>
      <c r="ACX41" s="56"/>
      <c r="ACY41" s="56"/>
      <c r="ACZ41" s="56"/>
      <c r="ADA41" s="56"/>
      <c r="ADB41" s="56"/>
      <c r="ADC41" s="56"/>
      <c r="ADD41" s="56"/>
      <c r="ADE41" s="56"/>
      <c r="ADF41" s="56"/>
      <c r="ADG41" s="56"/>
      <c r="ADH41" s="56"/>
      <c r="ADI41" s="56"/>
      <c r="ADJ41" s="56"/>
      <c r="ADK41" s="56"/>
      <c r="ADL41" s="56"/>
      <c r="ADM41" s="56"/>
      <c r="ADN41" s="56"/>
      <c r="ADO41" s="56"/>
      <c r="ADP41" s="56"/>
      <c r="ADQ41" s="56"/>
      <c r="ADR41" s="56"/>
      <c r="ADS41" s="56"/>
      <c r="ADT41" s="56"/>
      <c r="ADU41" s="56"/>
      <c r="ADV41" s="56"/>
      <c r="ADW41" s="56"/>
      <c r="ADX41" s="56"/>
      <c r="ADY41" s="56"/>
      <c r="ADZ41" s="56"/>
      <c r="AEA41" s="56"/>
      <c r="AEB41" s="56"/>
      <c r="AEC41" s="56"/>
      <c r="AED41" s="56"/>
      <c r="AEE41" s="56"/>
      <c r="AEF41" s="56"/>
      <c r="AEG41" s="56"/>
      <c r="AEH41" s="56"/>
      <c r="AEI41" s="56"/>
      <c r="AEJ41" s="56"/>
      <c r="AEK41" s="56"/>
      <c r="AEL41" s="56"/>
      <c r="AEM41" s="56"/>
      <c r="AEN41" s="56"/>
      <c r="AEO41" s="56"/>
      <c r="AEP41" s="56"/>
      <c r="AEQ41" s="56"/>
      <c r="AER41" s="56"/>
      <c r="AES41" s="56"/>
      <c r="AET41" s="56"/>
      <c r="AEU41" s="56"/>
      <c r="AEV41" s="56"/>
      <c r="AEW41" s="56"/>
      <c r="AEX41" s="56"/>
      <c r="AEY41" s="56"/>
      <c r="AEZ41" s="56"/>
      <c r="AFA41" s="56"/>
      <c r="AFB41" s="56"/>
      <c r="AFC41" s="56"/>
      <c r="AFD41" s="56"/>
      <c r="AFE41" s="56"/>
      <c r="AFF41" s="56"/>
      <c r="AFG41" s="56"/>
      <c r="AFH41" s="56"/>
      <c r="AFI41" s="56"/>
      <c r="AFJ41" s="56"/>
      <c r="AFK41" s="56"/>
      <c r="AFL41" s="56"/>
      <c r="AFM41" s="56"/>
      <c r="AFN41" s="56"/>
      <c r="AFO41" s="56"/>
      <c r="AFP41" s="56"/>
      <c r="AFQ41" s="56"/>
      <c r="AFR41" s="56"/>
      <c r="AFS41" s="56"/>
      <c r="AFT41" s="56"/>
      <c r="AFU41" s="56"/>
      <c r="AFV41" s="56"/>
      <c r="AFW41" s="56"/>
      <c r="AFX41" s="56"/>
      <c r="AFY41" s="56"/>
      <c r="AFZ41" s="56"/>
      <c r="AGA41" s="56"/>
      <c r="AGB41" s="56"/>
      <c r="AGC41" s="56"/>
      <c r="AGD41" s="56"/>
      <c r="AGE41" s="56"/>
      <c r="AGF41" s="56"/>
      <c r="AGG41" s="56"/>
      <c r="AGH41" s="56"/>
      <c r="AGI41" s="56"/>
      <c r="AGJ41" s="56"/>
      <c r="AGK41" s="56"/>
      <c r="AGL41" s="56"/>
      <c r="AGM41" s="56"/>
      <c r="AGN41" s="56"/>
      <c r="AGO41" s="56"/>
      <c r="AGP41" s="56"/>
      <c r="AGQ41" s="56"/>
      <c r="AGR41" s="56"/>
      <c r="AGS41" s="56"/>
      <c r="AGT41" s="56"/>
      <c r="AGU41" s="56"/>
      <c r="AGV41" s="56"/>
      <c r="AGW41" s="56"/>
      <c r="AGX41" s="56"/>
      <c r="AGY41" s="56"/>
      <c r="AGZ41" s="56"/>
      <c r="AHA41" s="56"/>
      <c r="AHB41" s="56"/>
      <c r="AHC41" s="56"/>
      <c r="AHD41" s="56"/>
      <c r="AHE41" s="56"/>
      <c r="AHF41" s="56"/>
      <c r="AHG41" s="56"/>
      <c r="AHH41" s="56"/>
      <c r="AHI41" s="56"/>
      <c r="AHJ41" s="56"/>
      <c r="AHK41" s="56"/>
      <c r="AHL41" s="56"/>
      <c r="AHM41" s="56"/>
      <c r="AHN41" s="56"/>
      <c r="AHO41" s="56"/>
      <c r="AHP41" s="56"/>
      <c r="AHQ41" s="56"/>
      <c r="AHR41" s="56"/>
      <c r="AHS41" s="56"/>
      <c r="AHT41" s="56"/>
      <c r="AHU41" s="56"/>
      <c r="AHV41" s="56"/>
      <c r="AHW41" s="56"/>
      <c r="AHX41" s="56"/>
      <c r="AHY41" s="56"/>
      <c r="AHZ41" s="56"/>
      <c r="AIA41" s="56"/>
      <c r="AIB41" s="56"/>
      <c r="AIC41" s="56"/>
      <c r="AID41" s="56"/>
      <c r="AIE41" s="56"/>
      <c r="AIF41" s="56"/>
      <c r="AIG41" s="56"/>
      <c r="AIH41" s="56"/>
      <c r="AII41" s="56"/>
      <c r="AIJ41" s="56"/>
      <c r="AIK41" s="56"/>
      <c r="AIL41" s="56"/>
      <c r="AIM41" s="56"/>
      <c r="AIN41" s="56"/>
      <c r="AIO41" s="56"/>
      <c r="AIP41" s="56"/>
      <c r="AIQ41" s="56"/>
      <c r="AIR41" s="56"/>
      <c r="AIS41" s="56"/>
      <c r="AIT41" s="56"/>
      <c r="AIU41" s="56"/>
      <c r="AIV41" s="56"/>
      <c r="AIW41" s="56"/>
      <c r="AIX41" s="56"/>
      <c r="AIY41" s="56"/>
      <c r="AIZ41" s="56"/>
      <c r="AJA41" s="56"/>
      <c r="AJB41" s="56"/>
      <c r="AJC41" s="56"/>
      <c r="AJD41" s="56"/>
      <c r="AJE41" s="56"/>
      <c r="AJF41" s="56"/>
      <c r="AJG41" s="56"/>
      <c r="AJH41" s="56"/>
      <c r="AJI41" s="56"/>
      <c r="AJJ41" s="56"/>
      <c r="AJK41" s="56"/>
      <c r="AJL41" s="56"/>
      <c r="AJM41" s="56"/>
      <c r="AJN41" s="56"/>
      <c r="AJO41" s="56"/>
      <c r="AJP41" s="56"/>
      <c r="AJQ41" s="56"/>
      <c r="AJR41" s="56"/>
      <c r="AJS41" s="56"/>
      <c r="AJT41" s="56"/>
      <c r="AJU41" s="56"/>
      <c r="AJV41" s="56"/>
      <c r="AJW41" s="56"/>
      <c r="AJX41" s="56"/>
      <c r="AJY41" s="56"/>
      <c r="AJZ41" s="56"/>
      <c r="AKA41" s="56"/>
      <c r="AKB41" s="56"/>
      <c r="AKC41" s="56"/>
      <c r="AKD41" s="56"/>
      <c r="AKE41" s="56"/>
      <c r="AKF41" s="56"/>
      <c r="AKG41" s="56"/>
      <c r="AKH41" s="56"/>
      <c r="AKI41" s="56"/>
      <c r="AKJ41" s="56"/>
      <c r="AKK41" s="56"/>
      <c r="AKL41" s="56"/>
      <c r="AKM41" s="56"/>
      <c r="AKN41" s="56"/>
      <c r="AKO41" s="56"/>
      <c r="AKP41" s="56"/>
      <c r="AKQ41" s="56"/>
      <c r="AKR41" s="56"/>
      <c r="AKS41" s="56"/>
      <c r="AKT41" s="56"/>
      <c r="AKU41" s="56"/>
      <c r="AKV41" s="56"/>
      <c r="AKW41" s="56"/>
      <c r="AKX41" s="56"/>
      <c r="AKY41" s="56"/>
      <c r="AKZ41" s="56"/>
      <c r="ALA41" s="56"/>
      <c r="ALB41" s="56"/>
      <c r="ALC41" s="56"/>
      <c r="ALD41" s="56"/>
      <c r="ALE41" s="56"/>
      <c r="ALF41" s="56"/>
      <c r="ALG41" s="56"/>
      <c r="ALH41" s="56"/>
      <c r="ALI41" s="56"/>
      <c r="ALJ41" s="56"/>
      <c r="ALK41" s="56"/>
      <c r="ALL41" s="56"/>
      <c r="ALM41" s="56"/>
      <c r="ALN41" s="56"/>
      <c r="ALO41" s="56"/>
      <c r="ALP41" s="56"/>
      <c r="ALQ41" s="56"/>
      <c r="ALR41" s="56"/>
      <c r="ALS41" s="56"/>
      <c r="ALT41" s="56"/>
      <c r="ALU41" s="56"/>
      <c r="ALV41" s="56"/>
      <c r="ALW41" s="56"/>
      <c r="ALX41" s="56"/>
      <c r="ALY41" s="56"/>
      <c r="ALZ41" s="56"/>
      <c r="AMA41" s="56"/>
      <c r="AMB41" s="56"/>
      <c r="AMC41" s="56"/>
      <c r="AMD41" s="56"/>
      <c r="AME41" s="56"/>
      <c r="AMF41" s="56"/>
      <c r="AMG41" s="56"/>
      <c r="AMH41" s="56"/>
      <c r="AMI41" s="56"/>
      <c r="AMJ41" s="56"/>
      <c r="AMK41" s="56"/>
    </row>
    <row r="42" spans="1:1025" s="57" customFormat="1" ht="37.5">
      <c r="A42" s="55" t="s">
        <v>144</v>
      </c>
      <c r="B42" s="65" t="s">
        <v>145</v>
      </c>
      <c r="C42" s="63" t="s">
        <v>19</v>
      </c>
      <c r="D42" s="68">
        <v>633</v>
      </c>
      <c r="E42" s="68">
        <v>1454</v>
      </c>
      <c r="F42" s="68" t="s">
        <v>163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  <c r="QD42" s="56"/>
      <c r="QE42" s="56"/>
      <c r="QF42" s="56"/>
      <c r="QG42" s="56"/>
      <c r="QH42" s="56"/>
      <c r="QI42" s="56"/>
      <c r="QJ42" s="56"/>
      <c r="QK42" s="56"/>
      <c r="QL42" s="56"/>
      <c r="QM42" s="56"/>
      <c r="QN42" s="56"/>
      <c r="QO42" s="56"/>
      <c r="QP42" s="56"/>
      <c r="QQ42" s="56"/>
      <c r="QR42" s="56"/>
      <c r="QS42" s="56"/>
      <c r="QT42" s="56"/>
      <c r="QU42" s="56"/>
      <c r="QV42" s="56"/>
      <c r="QW42" s="56"/>
      <c r="QX42" s="56"/>
      <c r="QY42" s="56"/>
      <c r="QZ42" s="56"/>
      <c r="RA42" s="56"/>
      <c r="RB42" s="56"/>
      <c r="RC42" s="56"/>
      <c r="RD42" s="56"/>
      <c r="RE42" s="56"/>
      <c r="RF42" s="56"/>
      <c r="RG42" s="56"/>
      <c r="RH42" s="56"/>
      <c r="RI42" s="56"/>
      <c r="RJ42" s="56"/>
      <c r="RK42" s="56"/>
      <c r="RL42" s="56"/>
      <c r="RM42" s="56"/>
      <c r="RN42" s="56"/>
      <c r="RO42" s="56"/>
      <c r="RP42" s="56"/>
      <c r="RQ42" s="56"/>
      <c r="RR42" s="56"/>
      <c r="RS42" s="56"/>
      <c r="RT42" s="56"/>
      <c r="RU42" s="56"/>
      <c r="RV42" s="56"/>
      <c r="RW42" s="56"/>
      <c r="RX42" s="56"/>
      <c r="RY42" s="56"/>
      <c r="RZ42" s="56"/>
      <c r="SA42" s="56"/>
      <c r="SB42" s="56"/>
      <c r="SC42" s="56"/>
      <c r="SD42" s="56"/>
      <c r="SE42" s="56"/>
      <c r="SF42" s="56"/>
      <c r="SG42" s="56"/>
      <c r="SH42" s="56"/>
      <c r="SI42" s="56"/>
      <c r="SJ42" s="56"/>
      <c r="SK42" s="56"/>
      <c r="SL42" s="56"/>
      <c r="SM42" s="56"/>
      <c r="SN42" s="56"/>
      <c r="SO42" s="56"/>
      <c r="SP42" s="56"/>
      <c r="SQ42" s="56"/>
      <c r="SR42" s="56"/>
      <c r="SS42" s="56"/>
      <c r="ST42" s="56"/>
      <c r="SU42" s="56"/>
      <c r="SV42" s="56"/>
      <c r="SW42" s="56"/>
      <c r="SX42" s="56"/>
      <c r="SY42" s="56"/>
      <c r="SZ42" s="56"/>
      <c r="TA42" s="56"/>
      <c r="TB42" s="56"/>
      <c r="TC42" s="56"/>
      <c r="TD42" s="56"/>
      <c r="TE42" s="56"/>
      <c r="TF42" s="56"/>
      <c r="TG42" s="56"/>
      <c r="TH42" s="56"/>
      <c r="TI42" s="56"/>
      <c r="TJ42" s="56"/>
      <c r="TK42" s="56"/>
      <c r="TL42" s="56"/>
      <c r="TM42" s="56"/>
      <c r="TN42" s="56"/>
      <c r="TO42" s="56"/>
      <c r="TP42" s="56"/>
      <c r="TQ42" s="56"/>
      <c r="TR42" s="56"/>
      <c r="TS42" s="56"/>
      <c r="TT42" s="56"/>
      <c r="TU42" s="56"/>
      <c r="TV42" s="56"/>
      <c r="TW42" s="56"/>
      <c r="TX42" s="56"/>
      <c r="TY42" s="56"/>
      <c r="TZ42" s="56"/>
      <c r="UA42" s="56"/>
      <c r="UB42" s="56"/>
      <c r="UC42" s="56"/>
      <c r="UD42" s="56"/>
      <c r="UE42" s="56"/>
      <c r="UF42" s="56"/>
      <c r="UG42" s="56"/>
      <c r="UH42" s="56"/>
      <c r="UI42" s="56"/>
      <c r="UJ42" s="56"/>
      <c r="UK42" s="56"/>
      <c r="UL42" s="56"/>
      <c r="UM42" s="56"/>
      <c r="UN42" s="56"/>
      <c r="UO42" s="56"/>
      <c r="UP42" s="56"/>
      <c r="UQ42" s="56"/>
      <c r="UR42" s="56"/>
      <c r="US42" s="56"/>
      <c r="UT42" s="56"/>
      <c r="UU42" s="56"/>
      <c r="UV42" s="56"/>
      <c r="UW42" s="56"/>
      <c r="UX42" s="56"/>
      <c r="UY42" s="56"/>
      <c r="UZ42" s="56"/>
      <c r="VA42" s="56"/>
      <c r="VB42" s="56"/>
      <c r="VC42" s="56"/>
      <c r="VD42" s="56"/>
      <c r="VE42" s="56"/>
      <c r="VF42" s="56"/>
      <c r="VG42" s="56"/>
      <c r="VH42" s="56"/>
      <c r="VI42" s="56"/>
      <c r="VJ42" s="56"/>
      <c r="VK42" s="56"/>
      <c r="VL42" s="56"/>
      <c r="VM42" s="56"/>
      <c r="VN42" s="56"/>
      <c r="VO42" s="56"/>
      <c r="VP42" s="56"/>
      <c r="VQ42" s="56"/>
      <c r="VR42" s="56"/>
      <c r="VS42" s="56"/>
      <c r="VT42" s="56"/>
      <c r="VU42" s="56"/>
      <c r="VV42" s="56"/>
      <c r="VW42" s="56"/>
      <c r="VX42" s="56"/>
      <c r="VY42" s="56"/>
      <c r="VZ42" s="56"/>
      <c r="WA42" s="56"/>
      <c r="WB42" s="56"/>
      <c r="WC42" s="56"/>
      <c r="WD42" s="56"/>
      <c r="WE42" s="56"/>
      <c r="WF42" s="56"/>
      <c r="WG42" s="56"/>
      <c r="WH42" s="56"/>
      <c r="WI42" s="56"/>
      <c r="WJ42" s="56"/>
      <c r="WK42" s="56"/>
      <c r="WL42" s="56"/>
      <c r="WM42" s="56"/>
      <c r="WN42" s="56"/>
      <c r="WO42" s="56"/>
      <c r="WP42" s="56"/>
      <c r="WQ42" s="56"/>
      <c r="WR42" s="56"/>
      <c r="WS42" s="56"/>
      <c r="WT42" s="56"/>
      <c r="WU42" s="56"/>
      <c r="WV42" s="56"/>
      <c r="WW42" s="56"/>
      <c r="WX42" s="56"/>
      <c r="WY42" s="56"/>
      <c r="WZ42" s="56"/>
      <c r="XA42" s="56"/>
      <c r="XB42" s="56"/>
      <c r="XC42" s="56"/>
      <c r="XD42" s="56"/>
      <c r="XE42" s="56"/>
      <c r="XF42" s="56"/>
      <c r="XG42" s="56"/>
      <c r="XH42" s="56"/>
      <c r="XI42" s="56"/>
      <c r="XJ42" s="56"/>
      <c r="XK42" s="56"/>
      <c r="XL42" s="56"/>
      <c r="XM42" s="56"/>
      <c r="XN42" s="56"/>
      <c r="XO42" s="56"/>
      <c r="XP42" s="56"/>
      <c r="XQ42" s="56"/>
      <c r="XR42" s="56"/>
      <c r="XS42" s="56"/>
      <c r="XT42" s="56"/>
      <c r="XU42" s="56"/>
      <c r="XV42" s="56"/>
      <c r="XW42" s="56"/>
      <c r="XX42" s="56"/>
      <c r="XY42" s="56"/>
      <c r="XZ42" s="56"/>
      <c r="YA42" s="56"/>
      <c r="YB42" s="56"/>
      <c r="YC42" s="56"/>
      <c r="YD42" s="56"/>
      <c r="YE42" s="56"/>
      <c r="YF42" s="56"/>
      <c r="YG42" s="56"/>
      <c r="YH42" s="56"/>
      <c r="YI42" s="56"/>
      <c r="YJ42" s="56"/>
      <c r="YK42" s="56"/>
      <c r="YL42" s="56"/>
      <c r="YM42" s="56"/>
      <c r="YN42" s="56"/>
      <c r="YO42" s="56"/>
      <c r="YP42" s="56"/>
      <c r="YQ42" s="56"/>
      <c r="YR42" s="56"/>
      <c r="YS42" s="56"/>
      <c r="YT42" s="56"/>
      <c r="YU42" s="56"/>
      <c r="YV42" s="56"/>
      <c r="YW42" s="56"/>
      <c r="YX42" s="56"/>
      <c r="YY42" s="56"/>
      <c r="YZ42" s="56"/>
      <c r="ZA42" s="56"/>
      <c r="ZB42" s="56"/>
      <c r="ZC42" s="56"/>
      <c r="ZD42" s="56"/>
      <c r="ZE42" s="56"/>
      <c r="ZF42" s="56"/>
      <c r="ZG42" s="56"/>
      <c r="ZH42" s="56"/>
      <c r="ZI42" s="56"/>
      <c r="ZJ42" s="56"/>
      <c r="ZK42" s="56"/>
      <c r="ZL42" s="56"/>
      <c r="ZM42" s="56"/>
      <c r="ZN42" s="56"/>
      <c r="ZO42" s="56"/>
      <c r="ZP42" s="56"/>
      <c r="ZQ42" s="56"/>
      <c r="ZR42" s="56"/>
      <c r="ZS42" s="56"/>
      <c r="ZT42" s="56"/>
      <c r="ZU42" s="56"/>
      <c r="ZV42" s="56"/>
      <c r="ZW42" s="56"/>
      <c r="ZX42" s="56"/>
      <c r="ZY42" s="56"/>
      <c r="ZZ42" s="56"/>
      <c r="AAA42" s="56"/>
      <c r="AAB42" s="56"/>
      <c r="AAC42" s="56"/>
      <c r="AAD42" s="56"/>
      <c r="AAE42" s="56"/>
      <c r="AAF42" s="56"/>
      <c r="AAG42" s="56"/>
      <c r="AAH42" s="56"/>
      <c r="AAI42" s="56"/>
      <c r="AAJ42" s="56"/>
      <c r="AAK42" s="56"/>
      <c r="AAL42" s="56"/>
      <c r="AAM42" s="56"/>
      <c r="AAN42" s="56"/>
      <c r="AAO42" s="56"/>
      <c r="AAP42" s="56"/>
      <c r="AAQ42" s="56"/>
      <c r="AAR42" s="56"/>
      <c r="AAS42" s="56"/>
      <c r="AAT42" s="56"/>
      <c r="AAU42" s="56"/>
      <c r="AAV42" s="56"/>
      <c r="AAW42" s="56"/>
      <c r="AAX42" s="56"/>
      <c r="AAY42" s="56"/>
      <c r="AAZ42" s="56"/>
      <c r="ABA42" s="56"/>
      <c r="ABB42" s="56"/>
      <c r="ABC42" s="56"/>
      <c r="ABD42" s="56"/>
      <c r="ABE42" s="56"/>
      <c r="ABF42" s="56"/>
      <c r="ABG42" s="56"/>
      <c r="ABH42" s="56"/>
      <c r="ABI42" s="56"/>
      <c r="ABJ42" s="56"/>
      <c r="ABK42" s="56"/>
      <c r="ABL42" s="56"/>
      <c r="ABM42" s="56"/>
      <c r="ABN42" s="56"/>
      <c r="ABO42" s="56"/>
      <c r="ABP42" s="56"/>
      <c r="ABQ42" s="56"/>
      <c r="ABR42" s="56"/>
      <c r="ABS42" s="56"/>
      <c r="ABT42" s="56"/>
      <c r="ABU42" s="56"/>
      <c r="ABV42" s="56"/>
      <c r="ABW42" s="56"/>
      <c r="ABX42" s="56"/>
      <c r="ABY42" s="56"/>
      <c r="ABZ42" s="56"/>
      <c r="ACA42" s="56"/>
      <c r="ACB42" s="56"/>
      <c r="ACC42" s="56"/>
      <c r="ACD42" s="56"/>
      <c r="ACE42" s="56"/>
      <c r="ACF42" s="56"/>
      <c r="ACG42" s="56"/>
      <c r="ACH42" s="56"/>
      <c r="ACI42" s="56"/>
      <c r="ACJ42" s="56"/>
      <c r="ACK42" s="56"/>
      <c r="ACL42" s="56"/>
      <c r="ACM42" s="56"/>
      <c r="ACN42" s="56"/>
      <c r="ACO42" s="56"/>
      <c r="ACP42" s="56"/>
      <c r="ACQ42" s="56"/>
      <c r="ACR42" s="56"/>
      <c r="ACS42" s="56"/>
      <c r="ACT42" s="56"/>
      <c r="ACU42" s="56"/>
      <c r="ACV42" s="56"/>
      <c r="ACW42" s="56"/>
      <c r="ACX42" s="56"/>
      <c r="ACY42" s="56"/>
      <c r="ACZ42" s="56"/>
      <c r="ADA42" s="56"/>
      <c r="ADB42" s="56"/>
      <c r="ADC42" s="56"/>
      <c r="ADD42" s="56"/>
      <c r="ADE42" s="56"/>
      <c r="ADF42" s="56"/>
      <c r="ADG42" s="56"/>
      <c r="ADH42" s="56"/>
      <c r="ADI42" s="56"/>
      <c r="ADJ42" s="56"/>
      <c r="ADK42" s="56"/>
      <c r="ADL42" s="56"/>
      <c r="ADM42" s="56"/>
      <c r="ADN42" s="56"/>
      <c r="ADO42" s="56"/>
      <c r="ADP42" s="56"/>
      <c r="ADQ42" s="56"/>
      <c r="ADR42" s="56"/>
      <c r="ADS42" s="56"/>
      <c r="ADT42" s="56"/>
      <c r="ADU42" s="56"/>
      <c r="ADV42" s="56"/>
      <c r="ADW42" s="56"/>
      <c r="ADX42" s="56"/>
      <c r="ADY42" s="56"/>
      <c r="ADZ42" s="56"/>
      <c r="AEA42" s="56"/>
      <c r="AEB42" s="56"/>
      <c r="AEC42" s="56"/>
      <c r="AED42" s="56"/>
      <c r="AEE42" s="56"/>
      <c r="AEF42" s="56"/>
      <c r="AEG42" s="56"/>
      <c r="AEH42" s="56"/>
      <c r="AEI42" s="56"/>
      <c r="AEJ42" s="56"/>
      <c r="AEK42" s="56"/>
      <c r="AEL42" s="56"/>
      <c r="AEM42" s="56"/>
      <c r="AEN42" s="56"/>
      <c r="AEO42" s="56"/>
      <c r="AEP42" s="56"/>
      <c r="AEQ42" s="56"/>
      <c r="AER42" s="56"/>
      <c r="AES42" s="56"/>
      <c r="AET42" s="56"/>
      <c r="AEU42" s="56"/>
      <c r="AEV42" s="56"/>
      <c r="AEW42" s="56"/>
      <c r="AEX42" s="56"/>
      <c r="AEY42" s="56"/>
      <c r="AEZ42" s="56"/>
      <c r="AFA42" s="56"/>
      <c r="AFB42" s="56"/>
      <c r="AFC42" s="56"/>
      <c r="AFD42" s="56"/>
      <c r="AFE42" s="56"/>
      <c r="AFF42" s="56"/>
      <c r="AFG42" s="56"/>
      <c r="AFH42" s="56"/>
      <c r="AFI42" s="56"/>
      <c r="AFJ42" s="56"/>
      <c r="AFK42" s="56"/>
      <c r="AFL42" s="56"/>
      <c r="AFM42" s="56"/>
      <c r="AFN42" s="56"/>
      <c r="AFO42" s="56"/>
      <c r="AFP42" s="56"/>
      <c r="AFQ42" s="56"/>
      <c r="AFR42" s="56"/>
      <c r="AFS42" s="56"/>
      <c r="AFT42" s="56"/>
      <c r="AFU42" s="56"/>
      <c r="AFV42" s="56"/>
      <c r="AFW42" s="56"/>
      <c r="AFX42" s="56"/>
      <c r="AFY42" s="56"/>
      <c r="AFZ42" s="56"/>
      <c r="AGA42" s="56"/>
      <c r="AGB42" s="56"/>
      <c r="AGC42" s="56"/>
      <c r="AGD42" s="56"/>
      <c r="AGE42" s="56"/>
      <c r="AGF42" s="56"/>
      <c r="AGG42" s="56"/>
      <c r="AGH42" s="56"/>
      <c r="AGI42" s="56"/>
      <c r="AGJ42" s="56"/>
      <c r="AGK42" s="56"/>
      <c r="AGL42" s="56"/>
      <c r="AGM42" s="56"/>
      <c r="AGN42" s="56"/>
      <c r="AGO42" s="56"/>
      <c r="AGP42" s="56"/>
      <c r="AGQ42" s="56"/>
      <c r="AGR42" s="56"/>
      <c r="AGS42" s="56"/>
      <c r="AGT42" s="56"/>
      <c r="AGU42" s="56"/>
      <c r="AGV42" s="56"/>
      <c r="AGW42" s="56"/>
      <c r="AGX42" s="56"/>
      <c r="AGY42" s="56"/>
      <c r="AGZ42" s="56"/>
      <c r="AHA42" s="56"/>
      <c r="AHB42" s="56"/>
      <c r="AHC42" s="56"/>
      <c r="AHD42" s="56"/>
      <c r="AHE42" s="56"/>
      <c r="AHF42" s="56"/>
      <c r="AHG42" s="56"/>
      <c r="AHH42" s="56"/>
      <c r="AHI42" s="56"/>
      <c r="AHJ42" s="56"/>
      <c r="AHK42" s="56"/>
      <c r="AHL42" s="56"/>
      <c r="AHM42" s="56"/>
      <c r="AHN42" s="56"/>
      <c r="AHO42" s="56"/>
      <c r="AHP42" s="56"/>
      <c r="AHQ42" s="56"/>
      <c r="AHR42" s="56"/>
      <c r="AHS42" s="56"/>
      <c r="AHT42" s="56"/>
      <c r="AHU42" s="56"/>
      <c r="AHV42" s="56"/>
      <c r="AHW42" s="56"/>
      <c r="AHX42" s="56"/>
      <c r="AHY42" s="56"/>
      <c r="AHZ42" s="56"/>
      <c r="AIA42" s="56"/>
      <c r="AIB42" s="56"/>
      <c r="AIC42" s="56"/>
      <c r="AID42" s="56"/>
      <c r="AIE42" s="56"/>
      <c r="AIF42" s="56"/>
      <c r="AIG42" s="56"/>
      <c r="AIH42" s="56"/>
      <c r="AII42" s="56"/>
      <c r="AIJ42" s="56"/>
      <c r="AIK42" s="56"/>
      <c r="AIL42" s="56"/>
      <c r="AIM42" s="56"/>
      <c r="AIN42" s="56"/>
      <c r="AIO42" s="56"/>
      <c r="AIP42" s="56"/>
      <c r="AIQ42" s="56"/>
      <c r="AIR42" s="56"/>
      <c r="AIS42" s="56"/>
      <c r="AIT42" s="56"/>
      <c r="AIU42" s="56"/>
      <c r="AIV42" s="56"/>
      <c r="AIW42" s="56"/>
      <c r="AIX42" s="56"/>
      <c r="AIY42" s="56"/>
      <c r="AIZ42" s="56"/>
      <c r="AJA42" s="56"/>
      <c r="AJB42" s="56"/>
      <c r="AJC42" s="56"/>
      <c r="AJD42" s="56"/>
      <c r="AJE42" s="56"/>
      <c r="AJF42" s="56"/>
      <c r="AJG42" s="56"/>
      <c r="AJH42" s="56"/>
      <c r="AJI42" s="56"/>
      <c r="AJJ42" s="56"/>
      <c r="AJK42" s="56"/>
      <c r="AJL42" s="56"/>
      <c r="AJM42" s="56"/>
      <c r="AJN42" s="56"/>
      <c r="AJO42" s="56"/>
      <c r="AJP42" s="56"/>
      <c r="AJQ42" s="56"/>
      <c r="AJR42" s="56"/>
      <c r="AJS42" s="56"/>
      <c r="AJT42" s="56"/>
      <c r="AJU42" s="56"/>
      <c r="AJV42" s="56"/>
      <c r="AJW42" s="56"/>
      <c r="AJX42" s="56"/>
      <c r="AJY42" s="56"/>
      <c r="AJZ42" s="56"/>
      <c r="AKA42" s="56"/>
      <c r="AKB42" s="56"/>
      <c r="AKC42" s="56"/>
      <c r="AKD42" s="56"/>
      <c r="AKE42" s="56"/>
      <c r="AKF42" s="56"/>
      <c r="AKG42" s="56"/>
      <c r="AKH42" s="56"/>
      <c r="AKI42" s="56"/>
      <c r="AKJ42" s="56"/>
      <c r="AKK42" s="56"/>
      <c r="AKL42" s="56"/>
      <c r="AKM42" s="56"/>
      <c r="AKN42" s="56"/>
      <c r="AKO42" s="56"/>
      <c r="AKP42" s="56"/>
      <c r="AKQ42" s="56"/>
      <c r="AKR42" s="56"/>
      <c r="AKS42" s="56"/>
      <c r="AKT42" s="56"/>
      <c r="AKU42" s="56"/>
      <c r="AKV42" s="56"/>
      <c r="AKW42" s="56"/>
      <c r="AKX42" s="56"/>
      <c r="AKY42" s="56"/>
      <c r="AKZ42" s="56"/>
      <c r="ALA42" s="56"/>
      <c r="ALB42" s="56"/>
      <c r="ALC42" s="56"/>
      <c r="ALD42" s="56"/>
      <c r="ALE42" s="56"/>
      <c r="ALF42" s="56"/>
      <c r="ALG42" s="56"/>
      <c r="ALH42" s="56"/>
      <c r="ALI42" s="56"/>
      <c r="ALJ42" s="56"/>
      <c r="ALK42" s="56"/>
      <c r="ALL42" s="56"/>
      <c r="ALM42" s="56"/>
      <c r="ALN42" s="56"/>
      <c r="ALO42" s="56"/>
      <c r="ALP42" s="56"/>
      <c r="ALQ42" s="56"/>
      <c r="ALR42" s="56"/>
      <c r="ALS42" s="56"/>
      <c r="ALT42" s="56"/>
      <c r="ALU42" s="56"/>
      <c r="ALV42" s="56"/>
      <c r="ALW42" s="56"/>
      <c r="ALX42" s="56"/>
      <c r="ALY42" s="56"/>
      <c r="ALZ42" s="56"/>
      <c r="AMA42" s="56"/>
      <c r="AMB42" s="56"/>
      <c r="AMC42" s="56"/>
      <c r="AMD42" s="56"/>
      <c r="AME42" s="56"/>
      <c r="AMF42" s="56"/>
      <c r="AMG42" s="56"/>
      <c r="AMH42" s="56"/>
      <c r="AMI42" s="56"/>
      <c r="AMJ42" s="56"/>
      <c r="AMK42" s="56"/>
    </row>
    <row r="43" spans="1:1025" s="57" customFormat="1" ht="36.75" customHeight="1">
      <c r="A43" s="55" t="s">
        <v>146</v>
      </c>
      <c r="B43" s="65" t="s">
        <v>147</v>
      </c>
      <c r="C43" s="63" t="s">
        <v>19</v>
      </c>
      <c r="D43" s="64">
        <v>772</v>
      </c>
      <c r="E43" s="64">
        <v>2573</v>
      </c>
      <c r="F43" s="64" t="s">
        <v>163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  <c r="QU43" s="56"/>
      <c r="QV43" s="56"/>
      <c r="QW43" s="56"/>
      <c r="QX43" s="56"/>
      <c r="QY43" s="56"/>
      <c r="QZ43" s="56"/>
      <c r="RA43" s="56"/>
      <c r="RB43" s="56"/>
      <c r="RC43" s="56"/>
      <c r="RD43" s="56"/>
      <c r="RE43" s="56"/>
      <c r="RF43" s="56"/>
      <c r="RG43" s="56"/>
      <c r="RH43" s="56"/>
      <c r="RI43" s="56"/>
      <c r="RJ43" s="56"/>
      <c r="RK43" s="56"/>
      <c r="RL43" s="56"/>
      <c r="RM43" s="56"/>
      <c r="RN43" s="56"/>
      <c r="RO43" s="56"/>
      <c r="RP43" s="56"/>
      <c r="RQ43" s="56"/>
      <c r="RR43" s="56"/>
      <c r="RS43" s="56"/>
      <c r="RT43" s="56"/>
      <c r="RU43" s="56"/>
      <c r="RV43" s="56"/>
      <c r="RW43" s="56"/>
      <c r="RX43" s="56"/>
      <c r="RY43" s="56"/>
      <c r="RZ43" s="56"/>
      <c r="SA43" s="56"/>
      <c r="SB43" s="56"/>
      <c r="SC43" s="56"/>
      <c r="SD43" s="56"/>
      <c r="SE43" s="56"/>
      <c r="SF43" s="56"/>
      <c r="SG43" s="56"/>
      <c r="SH43" s="56"/>
      <c r="SI43" s="56"/>
      <c r="SJ43" s="56"/>
      <c r="SK43" s="56"/>
      <c r="SL43" s="56"/>
      <c r="SM43" s="56"/>
      <c r="SN43" s="56"/>
      <c r="SO43" s="56"/>
      <c r="SP43" s="56"/>
      <c r="SQ43" s="56"/>
      <c r="SR43" s="56"/>
      <c r="SS43" s="56"/>
      <c r="ST43" s="56"/>
      <c r="SU43" s="56"/>
      <c r="SV43" s="56"/>
      <c r="SW43" s="56"/>
      <c r="SX43" s="56"/>
      <c r="SY43" s="56"/>
      <c r="SZ43" s="56"/>
      <c r="TA43" s="56"/>
      <c r="TB43" s="56"/>
      <c r="TC43" s="56"/>
      <c r="TD43" s="56"/>
      <c r="TE43" s="56"/>
      <c r="TF43" s="56"/>
      <c r="TG43" s="56"/>
      <c r="TH43" s="56"/>
      <c r="TI43" s="56"/>
      <c r="TJ43" s="56"/>
      <c r="TK43" s="56"/>
      <c r="TL43" s="56"/>
      <c r="TM43" s="56"/>
      <c r="TN43" s="56"/>
      <c r="TO43" s="56"/>
      <c r="TP43" s="56"/>
      <c r="TQ43" s="56"/>
      <c r="TR43" s="56"/>
      <c r="TS43" s="56"/>
      <c r="TT43" s="56"/>
      <c r="TU43" s="56"/>
      <c r="TV43" s="56"/>
      <c r="TW43" s="56"/>
      <c r="TX43" s="56"/>
      <c r="TY43" s="56"/>
      <c r="TZ43" s="56"/>
      <c r="UA43" s="56"/>
      <c r="UB43" s="56"/>
      <c r="UC43" s="56"/>
      <c r="UD43" s="56"/>
      <c r="UE43" s="56"/>
      <c r="UF43" s="56"/>
      <c r="UG43" s="56"/>
      <c r="UH43" s="56"/>
      <c r="UI43" s="56"/>
      <c r="UJ43" s="56"/>
      <c r="UK43" s="56"/>
      <c r="UL43" s="56"/>
      <c r="UM43" s="56"/>
      <c r="UN43" s="56"/>
      <c r="UO43" s="56"/>
      <c r="UP43" s="56"/>
      <c r="UQ43" s="56"/>
      <c r="UR43" s="56"/>
      <c r="US43" s="56"/>
      <c r="UT43" s="56"/>
      <c r="UU43" s="56"/>
      <c r="UV43" s="56"/>
      <c r="UW43" s="56"/>
      <c r="UX43" s="56"/>
      <c r="UY43" s="56"/>
      <c r="UZ43" s="56"/>
      <c r="VA43" s="56"/>
      <c r="VB43" s="56"/>
      <c r="VC43" s="56"/>
      <c r="VD43" s="56"/>
      <c r="VE43" s="56"/>
      <c r="VF43" s="56"/>
      <c r="VG43" s="56"/>
      <c r="VH43" s="56"/>
      <c r="VI43" s="56"/>
      <c r="VJ43" s="56"/>
      <c r="VK43" s="56"/>
      <c r="VL43" s="56"/>
      <c r="VM43" s="56"/>
      <c r="VN43" s="56"/>
      <c r="VO43" s="56"/>
      <c r="VP43" s="56"/>
      <c r="VQ43" s="56"/>
      <c r="VR43" s="56"/>
      <c r="VS43" s="56"/>
      <c r="VT43" s="56"/>
      <c r="VU43" s="56"/>
      <c r="VV43" s="56"/>
      <c r="VW43" s="56"/>
      <c r="VX43" s="56"/>
      <c r="VY43" s="56"/>
      <c r="VZ43" s="56"/>
      <c r="WA43" s="56"/>
      <c r="WB43" s="56"/>
      <c r="WC43" s="56"/>
      <c r="WD43" s="56"/>
      <c r="WE43" s="56"/>
      <c r="WF43" s="56"/>
      <c r="WG43" s="56"/>
      <c r="WH43" s="56"/>
      <c r="WI43" s="56"/>
      <c r="WJ43" s="56"/>
      <c r="WK43" s="56"/>
      <c r="WL43" s="56"/>
      <c r="WM43" s="56"/>
      <c r="WN43" s="56"/>
      <c r="WO43" s="56"/>
      <c r="WP43" s="56"/>
      <c r="WQ43" s="56"/>
      <c r="WR43" s="56"/>
      <c r="WS43" s="56"/>
      <c r="WT43" s="56"/>
      <c r="WU43" s="56"/>
      <c r="WV43" s="56"/>
      <c r="WW43" s="56"/>
      <c r="WX43" s="56"/>
      <c r="WY43" s="56"/>
      <c r="WZ43" s="56"/>
      <c r="XA43" s="56"/>
      <c r="XB43" s="56"/>
      <c r="XC43" s="56"/>
      <c r="XD43" s="56"/>
      <c r="XE43" s="56"/>
      <c r="XF43" s="56"/>
      <c r="XG43" s="56"/>
      <c r="XH43" s="56"/>
      <c r="XI43" s="56"/>
      <c r="XJ43" s="56"/>
      <c r="XK43" s="56"/>
      <c r="XL43" s="56"/>
      <c r="XM43" s="56"/>
      <c r="XN43" s="56"/>
      <c r="XO43" s="56"/>
      <c r="XP43" s="56"/>
      <c r="XQ43" s="56"/>
      <c r="XR43" s="56"/>
      <c r="XS43" s="56"/>
      <c r="XT43" s="56"/>
      <c r="XU43" s="56"/>
      <c r="XV43" s="56"/>
      <c r="XW43" s="56"/>
      <c r="XX43" s="56"/>
      <c r="XY43" s="56"/>
      <c r="XZ43" s="56"/>
      <c r="YA43" s="56"/>
      <c r="YB43" s="56"/>
      <c r="YC43" s="56"/>
      <c r="YD43" s="56"/>
      <c r="YE43" s="56"/>
      <c r="YF43" s="56"/>
      <c r="YG43" s="56"/>
      <c r="YH43" s="56"/>
      <c r="YI43" s="56"/>
      <c r="YJ43" s="56"/>
      <c r="YK43" s="56"/>
      <c r="YL43" s="56"/>
      <c r="YM43" s="56"/>
      <c r="YN43" s="56"/>
      <c r="YO43" s="56"/>
      <c r="YP43" s="56"/>
      <c r="YQ43" s="56"/>
      <c r="YR43" s="56"/>
      <c r="YS43" s="56"/>
      <c r="YT43" s="56"/>
      <c r="YU43" s="56"/>
      <c r="YV43" s="56"/>
      <c r="YW43" s="56"/>
      <c r="YX43" s="56"/>
      <c r="YY43" s="56"/>
      <c r="YZ43" s="56"/>
      <c r="ZA43" s="56"/>
      <c r="ZB43" s="56"/>
      <c r="ZC43" s="56"/>
      <c r="ZD43" s="56"/>
      <c r="ZE43" s="56"/>
      <c r="ZF43" s="56"/>
      <c r="ZG43" s="56"/>
      <c r="ZH43" s="56"/>
      <c r="ZI43" s="56"/>
      <c r="ZJ43" s="56"/>
      <c r="ZK43" s="56"/>
      <c r="ZL43" s="56"/>
      <c r="ZM43" s="56"/>
      <c r="ZN43" s="56"/>
      <c r="ZO43" s="56"/>
      <c r="ZP43" s="56"/>
      <c r="ZQ43" s="56"/>
      <c r="ZR43" s="56"/>
      <c r="ZS43" s="56"/>
      <c r="ZT43" s="56"/>
      <c r="ZU43" s="56"/>
      <c r="ZV43" s="56"/>
      <c r="ZW43" s="56"/>
      <c r="ZX43" s="56"/>
      <c r="ZY43" s="56"/>
      <c r="ZZ43" s="56"/>
      <c r="AAA43" s="56"/>
      <c r="AAB43" s="56"/>
      <c r="AAC43" s="56"/>
      <c r="AAD43" s="56"/>
      <c r="AAE43" s="56"/>
      <c r="AAF43" s="56"/>
      <c r="AAG43" s="56"/>
      <c r="AAH43" s="56"/>
      <c r="AAI43" s="56"/>
      <c r="AAJ43" s="56"/>
      <c r="AAK43" s="56"/>
      <c r="AAL43" s="56"/>
      <c r="AAM43" s="56"/>
      <c r="AAN43" s="56"/>
      <c r="AAO43" s="56"/>
      <c r="AAP43" s="56"/>
      <c r="AAQ43" s="56"/>
      <c r="AAR43" s="56"/>
      <c r="AAS43" s="56"/>
      <c r="AAT43" s="56"/>
      <c r="AAU43" s="56"/>
      <c r="AAV43" s="56"/>
      <c r="AAW43" s="56"/>
      <c r="AAX43" s="56"/>
      <c r="AAY43" s="56"/>
      <c r="AAZ43" s="56"/>
      <c r="ABA43" s="56"/>
      <c r="ABB43" s="56"/>
      <c r="ABC43" s="56"/>
      <c r="ABD43" s="56"/>
      <c r="ABE43" s="56"/>
      <c r="ABF43" s="56"/>
      <c r="ABG43" s="56"/>
      <c r="ABH43" s="56"/>
      <c r="ABI43" s="56"/>
      <c r="ABJ43" s="56"/>
      <c r="ABK43" s="56"/>
      <c r="ABL43" s="56"/>
      <c r="ABM43" s="56"/>
      <c r="ABN43" s="56"/>
      <c r="ABO43" s="56"/>
      <c r="ABP43" s="56"/>
      <c r="ABQ43" s="56"/>
      <c r="ABR43" s="56"/>
      <c r="ABS43" s="56"/>
      <c r="ABT43" s="56"/>
      <c r="ABU43" s="56"/>
      <c r="ABV43" s="56"/>
      <c r="ABW43" s="56"/>
      <c r="ABX43" s="56"/>
      <c r="ABY43" s="56"/>
      <c r="ABZ43" s="56"/>
      <c r="ACA43" s="56"/>
      <c r="ACB43" s="56"/>
      <c r="ACC43" s="56"/>
      <c r="ACD43" s="56"/>
      <c r="ACE43" s="56"/>
      <c r="ACF43" s="56"/>
      <c r="ACG43" s="56"/>
      <c r="ACH43" s="56"/>
      <c r="ACI43" s="56"/>
      <c r="ACJ43" s="56"/>
      <c r="ACK43" s="56"/>
      <c r="ACL43" s="56"/>
      <c r="ACM43" s="56"/>
      <c r="ACN43" s="56"/>
      <c r="ACO43" s="56"/>
      <c r="ACP43" s="56"/>
      <c r="ACQ43" s="56"/>
      <c r="ACR43" s="56"/>
      <c r="ACS43" s="56"/>
      <c r="ACT43" s="56"/>
      <c r="ACU43" s="56"/>
      <c r="ACV43" s="56"/>
      <c r="ACW43" s="56"/>
      <c r="ACX43" s="56"/>
      <c r="ACY43" s="56"/>
      <c r="ACZ43" s="56"/>
      <c r="ADA43" s="56"/>
      <c r="ADB43" s="56"/>
      <c r="ADC43" s="56"/>
      <c r="ADD43" s="56"/>
      <c r="ADE43" s="56"/>
      <c r="ADF43" s="56"/>
      <c r="ADG43" s="56"/>
      <c r="ADH43" s="56"/>
      <c r="ADI43" s="56"/>
      <c r="ADJ43" s="56"/>
      <c r="ADK43" s="56"/>
      <c r="ADL43" s="56"/>
      <c r="ADM43" s="56"/>
      <c r="ADN43" s="56"/>
      <c r="ADO43" s="56"/>
      <c r="ADP43" s="56"/>
      <c r="ADQ43" s="56"/>
      <c r="ADR43" s="56"/>
      <c r="ADS43" s="56"/>
      <c r="ADT43" s="56"/>
      <c r="ADU43" s="56"/>
      <c r="ADV43" s="56"/>
      <c r="ADW43" s="56"/>
      <c r="ADX43" s="56"/>
      <c r="ADY43" s="56"/>
      <c r="ADZ43" s="56"/>
      <c r="AEA43" s="56"/>
      <c r="AEB43" s="56"/>
      <c r="AEC43" s="56"/>
      <c r="AED43" s="56"/>
      <c r="AEE43" s="56"/>
      <c r="AEF43" s="56"/>
      <c r="AEG43" s="56"/>
      <c r="AEH43" s="56"/>
      <c r="AEI43" s="56"/>
      <c r="AEJ43" s="56"/>
      <c r="AEK43" s="56"/>
      <c r="AEL43" s="56"/>
      <c r="AEM43" s="56"/>
      <c r="AEN43" s="56"/>
      <c r="AEO43" s="56"/>
      <c r="AEP43" s="56"/>
      <c r="AEQ43" s="56"/>
      <c r="AER43" s="56"/>
      <c r="AES43" s="56"/>
      <c r="AET43" s="56"/>
      <c r="AEU43" s="56"/>
      <c r="AEV43" s="56"/>
      <c r="AEW43" s="56"/>
      <c r="AEX43" s="56"/>
      <c r="AEY43" s="56"/>
      <c r="AEZ43" s="56"/>
      <c r="AFA43" s="56"/>
      <c r="AFB43" s="56"/>
      <c r="AFC43" s="56"/>
      <c r="AFD43" s="56"/>
      <c r="AFE43" s="56"/>
      <c r="AFF43" s="56"/>
      <c r="AFG43" s="56"/>
      <c r="AFH43" s="56"/>
      <c r="AFI43" s="56"/>
      <c r="AFJ43" s="56"/>
      <c r="AFK43" s="56"/>
      <c r="AFL43" s="56"/>
      <c r="AFM43" s="56"/>
      <c r="AFN43" s="56"/>
      <c r="AFO43" s="56"/>
      <c r="AFP43" s="56"/>
      <c r="AFQ43" s="56"/>
      <c r="AFR43" s="56"/>
      <c r="AFS43" s="56"/>
      <c r="AFT43" s="56"/>
      <c r="AFU43" s="56"/>
      <c r="AFV43" s="56"/>
      <c r="AFW43" s="56"/>
      <c r="AFX43" s="56"/>
      <c r="AFY43" s="56"/>
      <c r="AFZ43" s="56"/>
      <c r="AGA43" s="56"/>
      <c r="AGB43" s="56"/>
      <c r="AGC43" s="56"/>
      <c r="AGD43" s="56"/>
      <c r="AGE43" s="56"/>
      <c r="AGF43" s="56"/>
      <c r="AGG43" s="56"/>
      <c r="AGH43" s="56"/>
      <c r="AGI43" s="56"/>
      <c r="AGJ43" s="56"/>
      <c r="AGK43" s="56"/>
      <c r="AGL43" s="56"/>
      <c r="AGM43" s="56"/>
      <c r="AGN43" s="56"/>
      <c r="AGO43" s="56"/>
      <c r="AGP43" s="56"/>
      <c r="AGQ43" s="56"/>
      <c r="AGR43" s="56"/>
      <c r="AGS43" s="56"/>
      <c r="AGT43" s="56"/>
      <c r="AGU43" s="56"/>
      <c r="AGV43" s="56"/>
      <c r="AGW43" s="56"/>
      <c r="AGX43" s="56"/>
      <c r="AGY43" s="56"/>
      <c r="AGZ43" s="56"/>
      <c r="AHA43" s="56"/>
      <c r="AHB43" s="56"/>
      <c r="AHC43" s="56"/>
      <c r="AHD43" s="56"/>
      <c r="AHE43" s="56"/>
      <c r="AHF43" s="56"/>
      <c r="AHG43" s="56"/>
      <c r="AHH43" s="56"/>
      <c r="AHI43" s="56"/>
      <c r="AHJ43" s="56"/>
      <c r="AHK43" s="56"/>
      <c r="AHL43" s="56"/>
      <c r="AHM43" s="56"/>
      <c r="AHN43" s="56"/>
      <c r="AHO43" s="56"/>
      <c r="AHP43" s="56"/>
      <c r="AHQ43" s="56"/>
      <c r="AHR43" s="56"/>
      <c r="AHS43" s="56"/>
      <c r="AHT43" s="56"/>
      <c r="AHU43" s="56"/>
      <c r="AHV43" s="56"/>
      <c r="AHW43" s="56"/>
      <c r="AHX43" s="56"/>
      <c r="AHY43" s="56"/>
      <c r="AHZ43" s="56"/>
      <c r="AIA43" s="56"/>
      <c r="AIB43" s="56"/>
      <c r="AIC43" s="56"/>
      <c r="AID43" s="56"/>
      <c r="AIE43" s="56"/>
      <c r="AIF43" s="56"/>
      <c r="AIG43" s="56"/>
      <c r="AIH43" s="56"/>
      <c r="AII43" s="56"/>
      <c r="AIJ43" s="56"/>
      <c r="AIK43" s="56"/>
      <c r="AIL43" s="56"/>
      <c r="AIM43" s="56"/>
      <c r="AIN43" s="56"/>
      <c r="AIO43" s="56"/>
      <c r="AIP43" s="56"/>
      <c r="AIQ43" s="56"/>
      <c r="AIR43" s="56"/>
      <c r="AIS43" s="56"/>
      <c r="AIT43" s="56"/>
      <c r="AIU43" s="56"/>
      <c r="AIV43" s="56"/>
      <c r="AIW43" s="56"/>
      <c r="AIX43" s="56"/>
      <c r="AIY43" s="56"/>
      <c r="AIZ43" s="56"/>
      <c r="AJA43" s="56"/>
      <c r="AJB43" s="56"/>
      <c r="AJC43" s="56"/>
      <c r="AJD43" s="56"/>
      <c r="AJE43" s="56"/>
      <c r="AJF43" s="56"/>
      <c r="AJG43" s="56"/>
      <c r="AJH43" s="56"/>
      <c r="AJI43" s="56"/>
      <c r="AJJ43" s="56"/>
      <c r="AJK43" s="56"/>
      <c r="AJL43" s="56"/>
      <c r="AJM43" s="56"/>
      <c r="AJN43" s="56"/>
      <c r="AJO43" s="56"/>
      <c r="AJP43" s="56"/>
      <c r="AJQ43" s="56"/>
      <c r="AJR43" s="56"/>
      <c r="AJS43" s="56"/>
      <c r="AJT43" s="56"/>
      <c r="AJU43" s="56"/>
      <c r="AJV43" s="56"/>
      <c r="AJW43" s="56"/>
      <c r="AJX43" s="56"/>
      <c r="AJY43" s="56"/>
      <c r="AJZ43" s="56"/>
      <c r="AKA43" s="56"/>
      <c r="AKB43" s="56"/>
      <c r="AKC43" s="56"/>
      <c r="AKD43" s="56"/>
      <c r="AKE43" s="56"/>
      <c r="AKF43" s="56"/>
      <c r="AKG43" s="56"/>
      <c r="AKH43" s="56"/>
      <c r="AKI43" s="56"/>
      <c r="AKJ43" s="56"/>
      <c r="AKK43" s="56"/>
      <c r="AKL43" s="56"/>
      <c r="AKM43" s="56"/>
      <c r="AKN43" s="56"/>
      <c r="AKO43" s="56"/>
      <c r="AKP43" s="56"/>
      <c r="AKQ43" s="56"/>
      <c r="AKR43" s="56"/>
      <c r="AKS43" s="56"/>
      <c r="AKT43" s="56"/>
      <c r="AKU43" s="56"/>
      <c r="AKV43" s="56"/>
      <c r="AKW43" s="56"/>
      <c r="AKX43" s="56"/>
      <c r="AKY43" s="56"/>
      <c r="AKZ43" s="56"/>
      <c r="ALA43" s="56"/>
      <c r="ALB43" s="56"/>
      <c r="ALC43" s="56"/>
      <c r="ALD43" s="56"/>
      <c r="ALE43" s="56"/>
      <c r="ALF43" s="56"/>
      <c r="ALG43" s="56"/>
      <c r="ALH43" s="56"/>
      <c r="ALI43" s="56"/>
      <c r="ALJ43" s="56"/>
      <c r="ALK43" s="56"/>
      <c r="ALL43" s="56"/>
      <c r="ALM43" s="56"/>
      <c r="ALN43" s="56"/>
      <c r="ALO43" s="56"/>
      <c r="ALP43" s="56"/>
      <c r="ALQ43" s="56"/>
      <c r="ALR43" s="56"/>
      <c r="ALS43" s="56"/>
      <c r="ALT43" s="56"/>
      <c r="ALU43" s="56"/>
      <c r="ALV43" s="56"/>
      <c r="ALW43" s="56"/>
      <c r="ALX43" s="56"/>
      <c r="ALY43" s="56"/>
      <c r="ALZ43" s="56"/>
      <c r="AMA43" s="56"/>
      <c r="AMB43" s="56"/>
      <c r="AMC43" s="56"/>
      <c r="AMD43" s="56"/>
      <c r="AME43" s="56"/>
      <c r="AMF43" s="56"/>
      <c r="AMG43" s="56"/>
      <c r="AMH43" s="56"/>
      <c r="AMI43" s="56"/>
      <c r="AMJ43" s="56"/>
      <c r="AMK43" s="56"/>
    </row>
    <row r="44" spans="1:1025" s="60" customFormat="1" ht="37.5">
      <c r="A44" s="70" t="s">
        <v>148</v>
      </c>
      <c r="B44" s="65" t="s">
        <v>149</v>
      </c>
      <c r="C44" s="63" t="s">
        <v>150</v>
      </c>
      <c r="D44" s="64">
        <v>488</v>
      </c>
      <c r="E44" s="64">
        <v>402</v>
      </c>
      <c r="F44" s="64" t="s">
        <v>163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  <c r="HK44" s="59"/>
      <c r="HL44" s="59"/>
      <c r="HM44" s="59"/>
      <c r="HN44" s="59"/>
      <c r="HO44" s="59"/>
      <c r="HP44" s="59"/>
      <c r="HQ44" s="59"/>
      <c r="HR44" s="59"/>
      <c r="HS44" s="59"/>
      <c r="HT44" s="59"/>
      <c r="HU44" s="59"/>
      <c r="HV44" s="59"/>
      <c r="HW44" s="59"/>
      <c r="HX44" s="59"/>
      <c r="HY44" s="59"/>
      <c r="HZ44" s="59"/>
      <c r="IA44" s="59"/>
      <c r="IB44" s="59"/>
      <c r="IC44" s="59"/>
      <c r="ID44" s="59"/>
      <c r="IE44" s="59"/>
      <c r="IF44" s="59"/>
      <c r="IG44" s="59"/>
      <c r="IH44" s="59"/>
      <c r="II44" s="59"/>
      <c r="IJ44" s="59"/>
      <c r="IK44" s="59"/>
      <c r="IL44" s="59"/>
      <c r="IM44" s="59"/>
      <c r="IN44" s="59"/>
      <c r="IO44" s="59"/>
      <c r="IP44" s="59"/>
      <c r="IQ44" s="59"/>
      <c r="IR44" s="59"/>
      <c r="IS44" s="59"/>
      <c r="IT44" s="59"/>
      <c r="IU44" s="59"/>
      <c r="IV44" s="59"/>
      <c r="IW44" s="59"/>
      <c r="IX44" s="59"/>
      <c r="IY44" s="59"/>
      <c r="IZ44" s="59"/>
      <c r="JA44" s="59"/>
      <c r="JB44" s="59"/>
      <c r="JC44" s="59"/>
      <c r="JD44" s="59"/>
      <c r="JE44" s="59"/>
      <c r="JF44" s="59"/>
      <c r="JG44" s="59"/>
      <c r="JH44" s="59"/>
      <c r="JI44" s="59"/>
      <c r="JJ44" s="59"/>
      <c r="JK44" s="59"/>
      <c r="JL44" s="59"/>
      <c r="JM44" s="59"/>
      <c r="JN44" s="59"/>
      <c r="JO44" s="59"/>
      <c r="JP44" s="59"/>
      <c r="JQ44" s="59"/>
      <c r="JR44" s="59"/>
      <c r="JS44" s="59"/>
      <c r="JT44" s="59"/>
      <c r="JU44" s="59"/>
      <c r="JV44" s="59"/>
      <c r="JW44" s="59"/>
      <c r="JX44" s="59"/>
      <c r="JY44" s="59"/>
      <c r="JZ44" s="59"/>
      <c r="KA44" s="59"/>
      <c r="KB44" s="59"/>
      <c r="KC44" s="59"/>
      <c r="KD44" s="59"/>
      <c r="KE44" s="59"/>
      <c r="KF44" s="59"/>
      <c r="KG44" s="59"/>
      <c r="KH44" s="59"/>
      <c r="KI44" s="59"/>
      <c r="KJ44" s="59"/>
      <c r="KK44" s="59"/>
      <c r="KL44" s="59"/>
      <c r="KM44" s="59"/>
      <c r="KN44" s="59"/>
      <c r="KO44" s="59"/>
      <c r="KP44" s="59"/>
      <c r="KQ44" s="59"/>
      <c r="KR44" s="59"/>
      <c r="KS44" s="59"/>
      <c r="KT44" s="59"/>
      <c r="KU44" s="59"/>
      <c r="KV44" s="59"/>
      <c r="KW44" s="59"/>
      <c r="KX44" s="59"/>
      <c r="KY44" s="59"/>
      <c r="KZ44" s="59"/>
      <c r="LA44" s="59"/>
      <c r="LB44" s="59"/>
      <c r="LC44" s="59"/>
      <c r="LD44" s="59"/>
      <c r="LE44" s="59"/>
      <c r="LF44" s="59"/>
      <c r="LG44" s="59"/>
      <c r="LH44" s="59"/>
      <c r="LI44" s="59"/>
      <c r="LJ44" s="59"/>
      <c r="LK44" s="59"/>
      <c r="LL44" s="59"/>
      <c r="LM44" s="59"/>
      <c r="LN44" s="59"/>
      <c r="LO44" s="59"/>
      <c r="LP44" s="59"/>
      <c r="LQ44" s="59"/>
      <c r="LR44" s="59"/>
      <c r="LS44" s="59"/>
      <c r="LT44" s="59"/>
      <c r="LU44" s="59"/>
      <c r="LV44" s="59"/>
      <c r="LW44" s="59"/>
      <c r="LX44" s="59"/>
      <c r="LY44" s="59"/>
      <c r="LZ44" s="59"/>
      <c r="MA44" s="59"/>
      <c r="MB44" s="59"/>
      <c r="MC44" s="59"/>
      <c r="MD44" s="59"/>
      <c r="ME44" s="59"/>
      <c r="MF44" s="59"/>
      <c r="MG44" s="59"/>
      <c r="MH44" s="59"/>
      <c r="MI44" s="59"/>
      <c r="MJ44" s="59"/>
      <c r="MK44" s="59"/>
      <c r="ML44" s="59"/>
      <c r="MM44" s="59"/>
      <c r="MN44" s="59"/>
      <c r="MO44" s="59"/>
      <c r="MP44" s="59"/>
      <c r="MQ44" s="59"/>
      <c r="MR44" s="59"/>
      <c r="MS44" s="59"/>
      <c r="MT44" s="59"/>
      <c r="MU44" s="59"/>
      <c r="MV44" s="59"/>
      <c r="MW44" s="59"/>
      <c r="MX44" s="59"/>
      <c r="MY44" s="59"/>
      <c r="MZ44" s="59"/>
      <c r="NA44" s="59"/>
      <c r="NB44" s="59"/>
      <c r="NC44" s="59"/>
      <c r="ND44" s="59"/>
      <c r="NE44" s="59"/>
      <c r="NF44" s="59"/>
      <c r="NG44" s="59"/>
      <c r="NH44" s="59"/>
      <c r="NI44" s="59"/>
      <c r="NJ44" s="59"/>
      <c r="NK44" s="59"/>
      <c r="NL44" s="59"/>
      <c r="NM44" s="59"/>
      <c r="NN44" s="59"/>
      <c r="NO44" s="59"/>
      <c r="NP44" s="59"/>
      <c r="NQ44" s="59"/>
      <c r="NR44" s="59"/>
      <c r="NS44" s="59"/>
      <c r="NT44" s="59"/>
      <c r="NU44" s="59"/>
      <c r="NV44" s="59"/>
      <c r="NW44" s="59"/>
      <c r="NX44" s="59"/>
      <c r="NY44" s="59"/>
      <c r="NZ44" s="59"/>
      <c r="OA44" s="59"/>
      <c r="OB44" s="59"/>
      <c r="OC44" s="59"/>
      <c r="OD44" s="59"/>
      <c r="OE44" s="59"/>
      <c r="OF44" s="59"/>
      <c r="OG44" s="59"/>
      <c r="OH44" s="59"/>
      <c r="OI44" s="59"/>
      <c r="OJ44" s="59"/>
      <c r="OK44" s="59"/>
      <c r="OL44" s="59"/>
      <c r="OM44" s="59"/>
      <c r="ON44" s="59"/>
      <c r="OO44" s="59"/>
      <c r="OP44" s="59"/>
      <c r="OQ44" s="59"/>
      <c r="OR44" s="59"/>
      <c r="OS44" s="59"/>
      <c r="OT44" s="59"/>
      <c r="OU44" s="59"/>
      <c r="OV44" s="59"/>
      <c r="OW44" s="59"/>
      <c r="OX44" s="59"/>
      <c r="OY44" s="59"/>
      <c r="OZ44" s="59"/>
      <c r="PA44" s="59"/>
      <c r="PB44" s="59"/>
      <c r="PC44" s="59"/>
      <c r="PD44" s="59"/>
      <c r="PE44" s="59"/>
      <c r="PF44" s="59"/>
      <c r="PG44" s="59"/>
      <c r="PH44" s="59"/>
      <c r="PI44" s="59"/>
      <c r="PJ44" s="59"/>
      <c r="PK44" s="59"/>
      <c r="PL44" s="59"/>
      <c r="PM44" s="59"/>
      <c r="PN44" s="59"/>
      <c r="PO44" s="59"/>
      <c r="PP44" s="59"/>
      <c r="PQ44" s="59"/>
      <c r="PR44" s="59"/>
      <c r="PS44" s="59"/>
      <c r="PT44" s="59"/>
      <c r="PU44" s="59"/>
      <c r="PV44" s="59"/>
      <c r="PW44" s="59"/>
      <c r="PX44" s="59"/>
      <c r="PY44" s="59"/>
      <c r="PZ44" s="59"/>
      <c r="QA44" s="59"/>
      <c r="QB44" s="59"/>
      <c r="QC44" s="59"/>
      <c r="QD44" s="59"/>
      <c r="QE44" s="59"/>
      <c r="QF44" s="59"/>
      <c r="QG44" s="59"/>
      <c r="QH44" s="59"/>
      <c r="QI44" s="59"/>
      <c r="QJ44" s="59"/>
      <c r="QK44" s="59"/>
      <c r="QL44" s="59"/>
      <c r="QM44" s="59"/>
      <c r="QN44" s="59"/>
      <c r="QO44" s="59"/>
      <c r="QP44" s="59"/>
      <c r="QQ44" s="59"/>
      <c r="QR44" s="59"/>
      <c r="QS44" s="59"/>
      <c r="QT44" s="59"/>
      <c r="QU44" s="59"/>
      <c r="QV44" s="59"/>
      <c r="QW44" s="59"/>
      <c r="QX44" s="59"/>
      <c r="QY44" s="59"/>
      <c r="QZ44" s="59"/>
      <c r="RA44" s="59"/>
      <c r="RB44" s="59"/>
      <c r="RC44" s="59"/>
      <c r="RD44" s="59"/>
      <c r="RE44" s="59"/>
      <c r="RF44" s="59"/>
      <c r="RG44" s="59"/>
      <c r="RH44" s="59"/>
      <c r="RI44" s="59"/>
      <c r="RJ44" s="59"/>
      <c r="RK44" s="59"/>
      <c r="RL44" s="59"/>
      <c r="RM44" s="59"/>
      <c r="RN44" s="59"/>
      <c r="RO44" s="59"/>
      <c r="RP44" s="59"/>
      <c r="RQ44" s="59"/>
      <c r="RR44" s="59"/>
      <c r="RS44" s="59"/>
      <c r="RT44" s="59"/>
      <c r="RU44" s="59"/>
      <c r="RV44" s="59"/>
      <c r="RW44" s="59"/>
      <c r="RX44" s="59"/>
      <c r="RY44" s="59"/>
      <c r="RZ44" s="59"/>
      <c r="SA44" s="59"/>
      <c r="SB44" s="59"/>
      <c r="SC44" s="59"/>
      <c r="SD44" s="59"/>
      <c r="SE44" s="59"/>
      <c r="SF44" s="59"/>
      <c r="SG44" s="59"/>
      <c r="SH44" s="59"/>
      <c r="SI44" s="59"/>
      <c r="SJ44" s="59"/>
      <c r="SK44" s="59"/>
      <c r="SL44" s="59"/>
      <c r="SM44" s="59"/>
      <c r="SN44" s="59"/>
      <c r="SO44" s="59"/>
      <c r="SP44" s="59"/>
      <c r="SQ44" s="59"/>
      <c r="SR44" s="59"/>
      <c r="SS44" s="59"/>
      <c r="ST44" s="59"/>
      <c r="SU44" s="59"/>
      <c r="SV44" s="59"/>
      <c r="SW44" s="59"/>
      <c r="SX44" s="59"/>
      <c r="SY44" s="59"/>
      <c r="SZ44" s="59"/>
      <c r="TA44" s="59"/>
      <c r="TB44" s="59"/>
      <c r="TC44" s="59"/>
      <c r="TD44" s="59"/>
      <c r="TE44" s="59"/>
      <c r="TF44" s="59"/>
      <c r="TG44" s="59"/>
      <c r="TH44" s="59"/>
      <c r="TI44" s="59"/>
      <c r="TJ44" s="59"/>
      <c r="TK44" s="59"/>
      <c r="TL44" s="59"/>
      <c r="TM44" s="59"/>
      <c r="TN44" s="59"/>
      <c r="TO44" s="59"/>
      <c r="TP44" s="59"/>
      <c r="TQ44" s="59"/>
      <c r="TR44" s="59"/>
      <c r="TS44" s="59"/>
      <c r="TT44" s="59"/>
      <c r="TU44" s="59"/>
      <c r="TV44" s="59"/>
      <c r="TW44" s="59"/>
      <c r="TX44" s="59"/>
      <c r="TY44" s="59"/>
      <c r="TZ44" s="59"/>
      <c r="UA44" s="59"/>
      <c r="UB44" s="59"/>
      <c r="UC44" s="59"/>
      <c r="UD44" s="59"/>
      <c r="UE44" s="59"/>
      <c r="UF44" s="59"/>
      <c r="UG44" s="59"/>
      <c r="UH44" s="59"/>
      <c r="UI44" s="59"/>
      <c r="UJ44" s="59"/>
      <c r="UK44" s="59"/>
      <c r="UL44" s="59"/>
      <c r="UM44" s="59"/>
      <c r="UN44" s="59"/>
      <c r="UO44" s="59"/>
      <c r="UP44" s="59"/>
      <c r="UQ44" s="59"/>
      <c r="UR44" s="59"/>
      <c r="US44" s="59"/>
      <c r="UT44" s="59"/>
      <c r="UU44" s="59"/>
      <c r="UV44" s="59"/>
      <c r="UW44" s="59"/>
      <c r="UX44" s="59"/>
      <c r="UY44" s="59"/>
      <c r="UZ44" s="59"/>
      <c r="VA44" s="59"/>
      <c r="VB44" s="59"/>
      <c r="VC44" s="59"/>
      <c r="VD44" s="59"/>
      <c r="VE44" s="59"/>
      <c r="VF44" s="59"/>
      <c r="VG44" s="59"/>
      <c r="VH44" s="59"/>
      <c r="VI44" s="59"/>
      <c r="VJ44" s="59"/>
      <c r="VK44" s="59"/>
      <c r="VL44" s="59"/>
      <c r="VM44" s="59"/>
      <c r="VN44" s="59"/>
      <c r="VO44" s="59"/>
      <c r="VP44" s="59"/>
      <c r="VQ44" s="59"/>
      <c r="VR44" s="59"/>
      <c r="VS44" s="59"/>
      <c r="VT44" s="59"/>
      <c r="VU44" s="59"/>
      <c r="VV44" s="59"/>
      <c r="VW44" s="59"/>
      <c r="VX44" s="59"/>
      <c r="VY44" s="59"/>
      <c r="VZ44" s="59"/>
      <c r="WA44" s="59"/>
      <c r="WB44" s="59"/>
      <c r="WC44" s="59"/>
      <c r="WD44" s="59"/>
      <c r="WE44" s="59"/>
      <c r="WF44" s="59"/>
      <c r="WG44" s="59"/>
      <c r="WH44" s="59"/>
      <c r="WI44" s="59"/>
      <c r="WJ44" s="59"/>
      <c r="WK44" s="59"/>
      <c r="WL44" s="59"/>
      <c r="WM44" s="59"/>
      <c r="WN44" s="59"/>
      <c r="WO44" s="59"/>
      <c r="WP44" s="59"/>
      <c r="WQ44" s="59"/>
      <c r="WR44" s="59"/>
      <c r="WS44" s="59"/>
      <c r="WT44" s="59"/>
      <c r="WU44" s="59"/>
      <c r="WV44" s="59"/>
      <c r="WW44" s="59"/>
      <c r="WX44" s="59"/>
      <c r="WY44" s="59"/>
      <c r="WZ44" s="59"/>
      <c r="XA44" s="59"/>
      <c r="XB44" s="59"/>
      <c r="XC44" s="59"/>
      <c r="XD44" s="59"/>
      <c r="XE44" s="59"/>
      <c r="XF44" s="59"/>
      <c r="XG44" s="59"/>
      <c r="XH44" s="59"/>
      <c r="XI44" s="59"/>
      <c r="XJ44" s="59"/>
      <c r="XK44" s="59"/>
      <c r="XL44" s="59"/>
      <c r="XM44" s="59"/>
      <c r="XN44" s="59"/>
      <c r="XO44" s="59"/>
      <c r="XP44" s="59"/>
      <c r="XQ44" s="59"/>
      <c r="XR44" s="59"/>
      <c r="XS44" s="59"/>
      <c r="XT44" s="59"/>
      <c r="XU44" s="59"/>
      <c r="XV44" s="59"/>
      <c r="XW44" s="59"/>
      <c r="XX44" s="59"/>
      <c r="XY44" s="59"/>
      <c r="XZ44" s="59"/>
      <c r="YA44" s="59"/>
      <c r="YB44" s="59"/>
      <c r="YC44" s="59"/>
      <c r="YD44" s="59"/>
      <c r="YE44" s="59"/>
      <c r="YF44" s="59"/>
      <c r="YG44" s="59"/>
      <c r="YH44" s="59"/>
      <c r="YI44" s="59"/>
      <c r="YJ44" s="59"/>
      <c r="YK44" s="59"/>
      <c r="YL44" s="59"/>
      <c r="YM44" s="59"/>
      <c r="YN44" s="59"/>
      <c r="YO44" s="59"/>
      <c r="YP44" s="59"/>
      <c r="YQ44" s="59"/>
      <c r="YR44" s="59"/>
      <c r="YS44" s="59"/>
      <c r="YT44" s="59"/>
      <c r="YU44" s="59"/>
      <c r="YV44" s="59"/>
      <c r="YW44" s="59"/>
      <c r="YX44" s="59"/>
      <c r="YY44" s="59"/>
      <c r="YZ44" s="59"/>
      <c r="ZA44" s="59"/>
      <c r="ZB44" s="59"/>
      <c r="ZC44" s="59"/>
      <c r="ZD44" s="59"/>
      <c r="ZE44" s="59"/>
      <c r="ZF44" s="59"/>
      <c r="ZG44" s="59"/>
      <c r="ZH44" s="59"/>
      <c r="ZI44" s="59"/>
      <c r="ZJ44" s="59"/>
      <c r="ZK44" s="59"/>
      <c r="ZL44" s="59"/>
      <c r="ZM44" s="59"/>
      <c r="ZN44" s="59"/>
      <c r="ZO44" s="59"/>
      <c r="ZP44" s="59"/>
      <c r="ZQ44" s="59"/>
      <c r="ZR44" s="59"/>
      <c r="ZS44" s="59"/>
      <c r="ZT44" s="59"/>
      <c r="ZU44" s="59"/>
      <c r="ZV44" s="59"/>
      <c r="ZW44" s="59"/>
      <c r="ZX44" s="59"/>
      <c r="ZY44" s="59"/>
      <c r="ZZ44" s="59"/>
      <c r="AAA44" s="59"/>
      <c r="AAB44" s="59"/>
      <c r="AAC44" s="59"/>
      <c r="AAD44" s="59"/>
      <c r="AAE44" s="59"/>
      <c r="AAF44" s="59"/>
      <c r="AAG44" s="59"/>
      <c r="AAH44" s="59"/>
      <c r="AAI44" s="59"/>
      <c r="AAJ44" s="59"/>
      <c r="AAK44" s="59"/>
      <c r="AAL44" s="59"/>
      <c r="AAM44" s="59"/>
      <c r="AAN44" s="59"/>
      <c r="AAO44" s="59"/>
      <c r="AAP44" s="59"/>
      <c r="AAQ44" s="59"/>
      <c r="AAR44" s="59"/>
      <c r="AAS44" s="59"/>
      <c r="AAT44" s="59"/>
      <c r="AAU44" s="59"/>
      <c r="AAV44" s="59"/>
      <c r="AAW44" s="59"/>
      <c r="AAX44" s="59"/>
      <c r="AAY44" s="59"/>
      <c r="AAZ44" s="59"/>
      <c r="ABA44" s="59"/>
      <c r="ABB44" s="59"/>
      <c r="ABC44" s="59"/>
      <c r="ABD44" s="59"/>
      <c r="ABE44" s="59"/>
      <c r="ABF44" s="59"/>
      <c r="ABG44" s="59"/>
      <c r="ABH44" s="59"/>
      <c r="ABI44" s="59"/>
      <c r="ABJ44" s="59"/>
      <c r="ABK44" s="59"/>
      <c r="ABL44" s="59"/>
      <c r="ABM44" s="59"/>
      <c r="ABN44" s="59"/>
      <c r="ABO44" s="59"/>
      <c r="ABP44" s="59"/>
      <c r="ABQ44" s="59"/>
      <c r="ABR44" s="59"/>
      <c r="ABS44" s="59"/>
      <c r="ABT44" s="59"/>
      <c r="ABU44" s="59"/>
      <c r="ABV44" s="59"/>
      <c r="ABW44" s="59"/>
      <c r="ABX44" s="59"/>
      <c r="ABY44" s="59"/>
      <c r="ABZ44" s="59"/>
      <c r="ACA44" s="59"/>
      <c r="ACB44" s="59"/>
      <c r="ACC44" s="59"/>
      <c r="ACD44" s="59"/>
      <c r="ACE44" s="59"/>
      <c r="ACF44" s="59"/>
      <c r="ACG44" s="59"/>
      <c r="ACH44" s="59"/>
      <c r="ACI44" s="59"/>
      <c r="ACJ44" s="59"/>
      <c r="ACK44" s="59"/>
      <c r="ACL44" s="59"/>
      <c r="ACM44" s="59"/>
      <c r="ACN44" s="59"/>
      <c r="ACO44" s="59"/>
      <c r="ACP44" s="59"/>
      <c r="ACQ44" s="59"/>
      <c r="ACR44" s="59"/>
      <c r="ACS44" s="59"/>
      <c r="ACT44" s="59"/>
      <c r="ACU44" s="59"/>
      <c r="ACV44" s="59"/>
      <c r="ACW44" s="59"/>
      <c r="ACX44" s="59"/>
      <c r="ACY44" s="59"/>
      <c r="ACZ44" s="59"/>
      <c r="ADA44" s="59"/>
      <c r="ADB44" s="59"/>
      <c r="ADC44" s="59"/>
      <c r="ADD44" s="59"/>
      <c r="ADE44" s="59"/>
      <c r="ADF44" s="59"/>
      <c r="ADG44" s="59"/>
      <c r="ADH44" s="59"/>
      <c r="ADI44" s="59"/>
      <c r="ADJ44" s="59"/>
      <c r="ADK44" s="59"/>
      <c r="ADL44" s="59"/>
      <c r="ADM44" s="59"/>
      <c r="ADN44" s="59"/>
      <c r="ADO44" s="59"/>
      <c r="ADP44" s="59"/>
      <c r="ADQ44" s="59"/>
      <c r="ADR44" s="59"/>
      <c r="ADS44" s="59"/>
      <c r="ADT44" s="59"/>
      <c r="ADU44" s="59"/>
      <c r="ADV44" s="59"/>
      <c r="ADW44" s="59"/>
      <c r="ADX44" s="59"/>
      <c r="ADY44" s="59"/>
      <c r="ADZ44" s="59"/>
      <c r="AEA44" s="59"/>
      <c r="AEB44" s="59"/>
      <c r="AEC44" s="59"/>
      <c r="AED44" s="59"/>
      <c r="AEE44" s="59"/>
      <c r="AEF44" s="59"/>
      <c r="AEG44" s="59"/>
      <c r="AEH44" s="59"/>
      <c r="AEI44" s="59"/>
      <c r="AEJ44" s="59"/>
      <c r="AEK44" s="59"/>
      <c r="AEL44" s="59"/>
      <c r="AEM44" s="59"/>
      <c r="AEN44" s="59"/>
      <c r="AEO44" s="59"/>
      <c r="AEP44" s="59"/>
      <c r="AEQ44" s="59"/>
      <c r="AER44" s="59"/>
      <c r="AES44" s="59"/>
      <c r="AET44" s="59"/>
      <c r="AEU44" s="59"/>
      <c r="AEV44" s="59"/>
      <c r="AEW44" s="59"/>
      <c r="AEX44" s="59"/>
      <c r="AEY44" s="59"/>
      <c r="AEZ44" s="59"/>
      <c r="AFA44" s="59"/>
      <c r="AFB44" s="59"/>
      <c r="AFC44" s="59"/>
      <c r="AFD44" s="59"/>
      <c r="AFE44" s="59"/>
      <c r="AFF44" s="59"/>
      <c r="AFG44" s="59"/>
      <c r="AFH44" s="59"/>
      <c r="AFI44" s="59"/>
      <c r="AFJ44" s="59"/>
      <c r="AFK44" s="59"/>
      <c r="AFL44" s="59"/>
      <c r="AFM44" s="59"/>
      <c r="AFN44" s="59"/>
      <c r="AFO44" s="59"/>
      <c r="AFP44" s="59"/>
      <c r="AFQ44" s="59"/>
      <c r="AFR44" s="59"/>
      <c r="AFS44" s="59"/>
      <c r="AFT44" s="59"/>
      <c r="AFU44" s="59"/>
      <c r="AFV44" s="59"/>
      <c r="AFW44" s="59"/>
      <c r="AFX44" s="59"/>
      <c r="AFY44" s="59"/>
      <c r="AFZ44" s="59"/>
      <c r="AGA44" s="59"/>
      <c r="AGB44" s="59"/>
      <c r="AGC44" s="59"/>
      <c r="AGD44" s="59"/>
      <c r="AGE44" s="59"/>
      <c r="AGF44" s="59"/>
      <c r="AGG44" s="59"/>
      <c r="AGH44" s="59"/>
      <c r="AGI44" s="59"/>
      <c r="AGJ44" s="59"/>
      <c r="AGK44" s="59"/>
      <c r="AGL44" s="59"/>
      <c r="AGM44" s="59"/>
      <c r="AGN44" s="59"/>
      <c r="AGO44" s="59"/>
      <c r="AGP44" s="59"/>
      <c r="AGQ44" s="59"/>
      <c r="AGR44" s="59"/>
      <c r="AGS44" s="59"/>
      <c r="AGT44" s="59"/>
      <c r="AGU44" s="59"/>
      <c r="AGV44" s="59"/>
      <c r="AGW44" s="59"/>
      <c r="AGX44" s="59"/>
      <c r="AGY44" s="59"/>
      <c r="AGZ44" s="59"/>
      <c r="AHA44" s="59"/>
      <c r="AHB44" s="59"/>
      <c r="AHC44" s="59"/>
      <c r="AHD44" s="59"/>
      <c r="AHE44" s="59"/>
      <c r="AHF44" s="59"/>
      <c r="AHG44" s="59"/>
      <c r="AHH44" s="59"/>
      <c r="AHI44" s="59"/>
      <c r="AHJ44" s="59"/>
      <c r="AHK44" s="59"/>
      <c r="AHL44" s="59"/>
      <c r="AHM44" s="59"/>
      <c r="AHN44" s="59"/>
      <c r="AHO44" s="59"/>
      <c r="AHP44" s="59"/>
      <c r="AHQ44" s="59"/>
      <c r="AHR44" s="59"/>
      <c r="AHS44" s="59"/>
      <c r="AHT44" s="59"/>
      <c r="AHU44" s="59"/>
      <c r="AHV44" s="59"/>
      <c r="AHW44" s="59"/>
      <c r="AHX44" s="59"/>
      <c r="AHY44" s="59"/>
      <c r="AHZ44" s="59"/>
      <c r="AIA44" s="59"/>
      <c r="AIB44" s="59"/>
      <c r="AIC44" s="59"/>
      <c r="AID44" s="59"/>
      <c r="AIE44" s="59"/>
      <c r="AIF44" s="59"/>
      <c r="AIG44" s="59"/>
      <c r="AIH44" s="59"/>
      <c r="AII44" s="59"/>
      <c r="AIJ44" s="59"/>
      <c r="AIK44" s="59"/>
      <c r="AIL44" s="59"/>
      <c r="AIM44" s="59"/>
      <c r="AIN44" s="59"/>
      <c r="AIO44" s="59"/>
      <c r="AIP44" s="59"/>
      <c r="AIQ44" s="59"/>
      <c r="AIR44" s="59"/>
      <c r="AIS44" s="59"/>
      <c r="AIT44" s="59"/>
      <c r="AIU44" s="59"/>
      <c r="AIV44" s="59"/>
      <c r="AIW44" s="59"/>
      <c r="AIX44" s="59"/>
      <c r="AIY44" s="59"/>
      <c r="AIZ44" s="59"/>
      <c r="AJA44" s="59"/>
      <c r="AJB44" s="59"/>
      <c r="AJC44" s="59"/>
      <c r="AJD44" s="59"/>
      <c r="AJE44" s="59"/>
      <c r="AJF44" s="59"/>
      <c r="AJG44" s="59"/>
      <c r="AJH44" s="59"/>
      <c r="AJI44" s="59"/>
      <c r="AJJ44" s="59"/>
      <c r="AJK44" s="59"/>
      <c r="AJL44" s="59"/>
      <c r="AJM44" s="59"/>
      <c r="AJN44" s="59"/>
      <c r="AJO44" s="59"/>
      <c r="AJP44" s="59"/>
      <c r="AJQ44" s="59"/>
      <c r="AJR44" s="59"/>
      <c r="AJS44" s="59"/>
      <c r="AJT44" s="59"/>
      <c r="AJU44" s="59"/>
      <c r="AJV44" s="59"/>
      <c r="AJW44" s="59"/>
      <c r="AJX44" s="59"/>
      <c r="AJY44" s="59"/>
      <c r="AJZ44" s="59"/>
      <c r="AKA44" s="59"/>
      <c r="AKB44" s="59"/>
      <c r="AKC44" s="59"/>
      <c r="AKD44" s="59"/>
      <c r="AKE44" s="59"/>
      <c r="AKF44" s="59"/>
      <c r="AKG44" s="59"/>
      <c r="AKH44" s="59"/>
      <c r="AKI44" s="59"/>
      <c r="AKJ44" s="59"/>
      <c r="AKK44" s="59"/>
      <c r="AKL44" s="59"/>
      <c r="AKM44" s="59"/>
      <c r="AKN44" s="59"/>
      <c r="AKO44" s="59"/>
      <c r="AKP44" s="59"/>
      <c r="AKQ44" s="59"/>
      <c r="AKR44" s="59"/>
      <c r="AKS44" s="59"/>
      <c r="AKT44" s="59"/>
      <c r="AKU44" s="59"/>
      <c r="AKV44" s="59"/>
      <c r="AKW44" s="59"/>
      <c r="AKX44" s="59"/>
      <c r="AKY44" s="59"/>
      <c r="AKZ44" s="59"/>
      <c r="ALA44" s="59"/>
      <c r="ALB44" s="59"/>
      <c r="ALC44" s="59"/>
      <c r="ALD44" s="59"/>
      <c r="ALE44" s="59"/>
      <c r="ALF44" s="59"/>
      <c r="ALG44" s="59"/>
      <c r="ALH44" s="59"/>
      <c r="ALI44" s="59"/>
      <c r="ALJ44" s="59"/>
      <c r="ALK44" s="59"/>
      <c r="ALL44" s="59"/>
      <c r="ALM44" s="59"/>
      <c r="ALN44" s="59"/>
      <c r="ALO44" s="59"/>
      <c r="ALP44" s="59"/>
      <c r="ALQ44" s="59"/>
      <c r="ALR44" s="59"/>
      <c r="ALS44" s="59"/>
      <c r="ALT44" s="59"/>
      <c r="ALU44" s="59"/>
      <c r="ALV44" s="59"/>
      <c r="ALW44" s="59"/>
      <c r="ALX44" s="59"/>
      <c r="ALY44" s="59"/>
      <c r="ALZ44" s="59"/>
      <c r="AMA44" s="59"/>
      <c r="AMB44" s="59"/>
      <c r="AMC44" s="59"/>
      <c r="AMD44" s="59"/>
      <c r="AME44" s="59"/>
      <c r="AMF44" s="59"/>
      <c r="AMG44" s="59"/>
      <c r="AMH44" s="59"/>
      <c r="AMI44" s="59"/>
      <c r="AMJ44" s="59"/>
      <c r="AMK44" s="59"/>
    </row>
    <row r="45" spans="1:1025" ht="37.5">
      <c r="A45" s="23" t="s">
        <v>151</v>
      </c>
      <c r="B45" s="24" t="s">
        <v>152</v>
      </c>
      <c r="C45" s="25" t="s">
        <v>150</v>
      </c>
      <c r="D45" s="41">
        <v>12</v>
      </c>
      <c r="E45" s="41">
        <v>14</v>
      </c>
      <c r="F45" s="41" t="s">
        <v>163</v>
      </c>
    </row>
    <row r="46" spans="1:1025" ht="37.5">
      <c r="A46" s="23" t="s">
        <v>153</v>
      </c>
      <c r="B46" s="24" t="s">
        <v>154</v>
      </c>
      <c r="C46" s="25" t="s">
        <v>19</v>
      </c>
      <c r="D46" s="41">
        <f>D47+D48</f>
        <v>5167</v>
      </c>
      <c r="E46" s="41" t="s">
        <v>163</v>
      </c>
      <c r="F46" s="41" t="s">
        <v>163</v>
      </c>
    </row>
    <row r="47" spans="1:1025" s="39" customFormat="1">
      <c r="A47" s="27" t="s">
        <v>155</v>
      </c>
      <c r="B47" s="28" t="s">
        <v>156</v>
      </c>
      <c r="C47" s="29" t="s">
        <v>19</v>
      </c>
      <c r="D47" s="42">
        <v>3224</v>
      </c>
      <c r="E47" s="42" t="s">
        <v>163</v>
      </c>
      <c r="F47" s="42" t="s">
        <v>163</v>
      </c>
    </row>
    <row r="48" spans="1:1025" s="39" customFormat="1">
      <c r="A48" s="27" t="s">
        <v>157</v>
      </c>
      <c r="B48" s="28" t="s">
        <v>158</v>
      </c>
      <c r="C48" s="29" t="s">
        <v>19</v>
      </c>
      <c r="D48" s="42">
        <v>1943</v>
      </c>
      <c r="E48" s="42" t="s">
        <v>163</v>
      </c>
      <c r="F48" s="42" t="s">
        <v>163</v>
      </c>
    </row>
    <row r="49" spans="1:6" s="39" customFormat="1">
      <c r="A49" s="23" t="s">
        <v>159</v>
      </c>
      <c r="B49" s="24" t="s">
        <v>160</v>
      </c>
      <c r="C49" s="25" t="s">
        <v>161</v>
      </c>
      <c r="D49" s="42">
        <v>40.97</v>
      </c>
      <c r="E49" s="42">
        <v>40.97</v>
      </c>
      <c r="F49" s="42">
        <v>40.97</v>
      </c>
    </row>
    <row r="51" spans="1:6">
      <c r="A51" s="80" t="s">
        <v>165</v>
      </c>
      <c r="B51" s="80"/>
      <c r="C51" s="80"/>
      <c r="D51" s="80"/>
      <c r="E51" s="80"/>
      <c r="F51" s="80"/>
    </row>
    <row r="52" spans="1:6">
      <c r="B52" s="2" t="s">
        <v>170</v>
      </c>
    </row>
    <row r="53" spans="1:6">
      <c r="B53" s="2" t="s">
        <v>171</v>
      </c>
    </row>
  </sheetData>
  <mergeCells count="9">
    <mergeCell ref="A51:F51"/>
    <mergeCell ref="A1:F1"/>
    <mergeCell ref="A2:F2"/>
    <mergeCell ref="A3:F3"/>
    <mergeCell ref="A4:A5"/>
    <mergeCell ref="B4:B5"/>
    <mergeCell ref="C4:C5"/>
    <mergeCell ref="D4:E4"/>
    <mergeCell ref="F4:F5"/>
  </mergeCells>
  <pageMargins left="7.874015748031496E-2" right="7.874015748031496E-2" top="0.35433070866141736" bottom="0.15748031496062992" header="0.51181102362204722" footer="0.51181102362204722"/>
  <pageSetup paperSize="9" scale="57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Часть 1</vt:lpstr>
      <vt:lpstr>Часть 2</vt:lpstr>
      <vt:lpstr>'Часть 2'!Область_печати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revision>0</cp:revision>
  <cp:lastPrinted>2018-03-19T14:19:48Z</cp:lastPrinted>
  <dcterms:created xsi:type="dcterms:W3CDTF">2016-06-17T07:08:43Z</dcterms:created>
  <dcterms:modified xsi:type="dcterms:W3CDTF">2018-03-19T14:22:06Z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Департамент финансов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