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910" tabRatio="500"/>
  </bookViews>
  <sheets>
    <sheet name="Часть 3" sheetId="3" r:id="rId1"/>
  </sheets>
  <definedNames>
    <definedName name="_xlnm.Print_Titles" localSheetId="0">'Часть 3'!$2:$4</definedName>
  </definedNames>
  <calcPr calcId="162913" iterateDelta="1E-4"/>
</workbook>
</file>

<file path=xl/calcChain.xml><?xml version="1.0" encoding="utf-8"?>
<calcChain xmlns="http://schemas.openxmlformats.org/spreadsheetml/2006/main">
  <c r="J6" i="3"/>
  <c r="J10"/>
  <c r="J12"/>
  <c r="J37" l="1"/>
  <c r="J33"/>
  <c r="J32"/>
  <c r="J31"/>
  <c r="J30"/>
  <c r="J29"/>
  <c r="J28"/>
  <c r="J27"/>
  <c r="J26"/>
  <c r="J25"/>
  <c r="J22"/>
  <c r="J21"/>
  <c r="J19"/>
  <c r="J17"/>
</calcChain>
</file>

<file path=xl/sharedStrings.xml><?xml version="1.0" encoding="utf-8"?>
<sst xmlns="http://schemas.openxmlformats.org/spreadsheetml/2006/main" count="191" uniqueCount="95">
  <si>
    <t>№ п/п</t>
  </si>
  <si>
    <t>Наименование показателя</t>
  </si>
  <si>
    <t>единица измерения</t>
  </si>
  <si>
    <t>Исполнено по бюджету за</t>
  </si>
  <si>
    <t>2018 год 
(первоначальный план)</t>
  </si>
  <si>
    <t>Примечание</t>
  </si>
  <si>
    <t>тыс.руб.</t>
  </si>
  <si>
    <t>вышестоящих бюджетов</t>
  </si>
  <si>
    <t>из них:</t>
  </si>
  <si>
    <t>ед.</t>
  </si>
  <si>
    <t>Часть 3 "Расходы"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</si>
  <si>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</si>
  <si>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</si>
  <si>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</si>
  <si>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</si>
  <si>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х</t>
  </si>
  <si>
    <t>3.1</t>
  </si>
  <si>
    <t>Транспорт (подраздел 0408)</t>
  </si>
  <si>
    <t>3.2</t>
  </si>
  <si>
    <t>Дорожное хозяйство (дорожные фонды) (подраздел 04.09)</t>
  </si>
  <si>
    <t>3.3</t>
  </si>
  <si>
    <t>Жилищное хозяйство (подраздел 05.01)</t>
  </si>
  <si>
    <t>3.4</t>
  </si>
  <si>
    <t>Благоустройство (подраздел 05.03)</t>
  </si>
  <si>
    <t>3.5</t>
  </si>
  <si>
    <t>Дошкольное образование (подраздел 07.01)</t>
  </si>
  <si>
    <t>3.6</t>
  </si>
  <si>
    <r>
      <rPr>
        <sz val="11"/>
        <rFont val="Times New Roman"/>
        <family val="1"/>
        <charset val="204"/>
      </rP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</si>
  <si>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3.7</t>
  </si>
  <si>
    <r>
      <rPr>
        <sz val="11"/>
        <rFont val="Times New Roman"/>
        <family val="1"/>
        <charset val="204"/>
      </rP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</si>
  <si>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3.8</t>
  </si>
  <si>
    <t>Обслуживание муниципального долга (раздел 13.00)</t>
  </si>
  <si>
    <t>3.9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</si>
  <si>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</si>
  <si>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</si>
  <si>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3.10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</si>
  <si>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</si>
  <si>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3.11</t>
  </si>
  <si>
    <t>Перечень переданных государственных  полномочий, на которые направляются собственные финансовые ресурсы</t>
  </si>
  <si>
    <t>3.12</t>
  </si>
  <si>
    <t>Объем просроченной кредиторской задолженности на начало отчетного периода</t>
  </si>
  <si>
    <t>3.13</t>
  </si>
  <si>
    <t>Объем просроченной кредиторской задолженности по заработной плате и начислениям на нее  на начало отчетного периода</t>
  </si>
  <si>
    <t>3.14</t>
  </si>
  <si>
    <t>Расходы на приобретение недвижимого имущества, строительство и реконструкцию муниципальной собственности</t>
  </si>
  <si>
    <t>3.15</t>
  </si>
  <si>
    <t xml:space="preserve">Расходы бюджета МО на содержание органов местного самоуправления </t>
  </si>
  <si>
    <t>3.16</t>
  </si>
  <si>
    <t xml:space="preserve">Штатная численность работников органов местного самоуправления </t>
  </si>
  <si>
    <t>3.17</t>
  </si>
  <si>
    <t>Количество органов местного самоуправления на начало отчетного периода</t>
  </si>
  <si>
    <t>3.18</t>
  </si>
  <si>
    <t>Среднемесячная начисленная заработная плата работников органов местного самоуправления</t>
  </si>
  <si>
    <t>3.19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</si>
  <si>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</si>
  <si>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3.20</t>
  </si>
  <si>
    <t>Количество муниципальных учреждений (казенных, бюджетных, автономных) на начало отчетного периода</t>
  </si>
  <si>
    <t>3.21</t>
  </si>
  <si>
    <r>
      <rPr>
        <sz val="11"/>
        <rFont val="Times New Roman"/>
        <family val="1"/>
        <charset val="204"/>
      </rP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</si>
  <si>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3.22</t>
  </si>
  <si>
    <t>количество муниципальных учреждений дошкольного образования на начало отчетного периода</t>
  </si>
  <si>
    <t>3.23</t>
  </si>
  <si>
    <t>количество муниципальных учреждений общего образования на начало отчетного периода</t>
  </si>
  <si>
    <t>3.24</t>
  </si>
  <si>
    <t>Контингент обучающихся в муниципальных учреждениях общего образования</t>
  </si>
  <si>
    <t>чел.</t>
  </si>
  <si>
    <t>3.25</t>
  </si>
  <si>
    <t>Контингент воспитанников в муниципальных учреждениях дошкольного образования</t>
  </si>
  <si>
    <t>3.26</t>
  </si>
  <si>
    <t>Контингент обучающихся в муниципальных учреждениях дополнительного образования</t>
  </si>
  <si>
    <t>3.27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</si>
  <si>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</si>
  <si>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t>3.28</t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</si>
  <si>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</si>
  <si>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3.29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</si>
  <si>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</si>
  <si>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Заполняется в случае положительного ответа на пункт 3.28</t>
  </si>
  <si>
    <t>3.30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</si>
  <si>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</si>
  <si>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</si>
  <si>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</si>
  <si>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</si>
  <si>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</si>
  <si>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3.33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</si>
  <si>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</si>
  <si>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Заполняется в случае, если в пункте 3.32 указывается необходимость увеличения расходов</t>
  </si>
  <si>
    <t>нет</t>
  </si>
  <si>
    <t>да</t>
  </si>
  <si>
    <t>Повышение оплаты труда планируется обеспечить за счет собственных доходов и за счет оптимизации расходов</t>
  </si>
  <si>
    <t xml:space="preserve">Повышение заработной платы работникам муниципальных учреждений до МРОТ планируется обеспечить путем увеличения расходов отраслей за счет межбюджетных трансфертов из областного бюджета и за счет сокращения штатной численности </t>
  </si>
  <si>
    <t>-</t>
  </si>
  <si>
    <t xml:space="preserve"> - </t>
  </si>
  <si>
    <t>информации нет</t>
  </si>
  <si>
    <t>Исполнитель: Тюкина Татьяна Юрьевна</t>
  </si>
  <si>
    <t>электронный адрес: ufev@novadmin.ru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</si>
</sst>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rgb="FF000000"/>
      <name val="Calibri"/>
      <family val="2"/>
      <charset val="204"/>
    </font>
    <font>
      <sz val="11"/>
      <color rgb="FF000000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2" borderId="9" xfId="0" applyFont="1" applyFill="1" applyBorder="1" applyAlignment="1">
      <alignment wrapText="1"/>
    </xf>
    <xf numFmtId="49" fontId="4" fillId="0" borderId="10" xfId="0" applyNumberFormat="1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Protection="1">
      <protection locked="0"/>
    </xf>
    <xf numFmtId="0" fontId="5" fillId="0" borderId="11" xfId="0" applyFont="1" applyBorder="1" applyAlignment="1">
      <alignment wrapText="1"/>
    </xf>
    <xf numFmtId="49" fontId="4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Protection="1">
      <protection locked="0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164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49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Protection="1">
      <protection locked="0"/>
    </xf>
    <xf numFmtId="0" fontId="2" fillId="0" borderId="18" xfId="0" applyFont="1" applyBorder="1" applyAlignment="1">
      <alignment wrapText="1"/>
    </xf>
    <xf numFmtId="0" fontId="5" fillId="0" borderId="13" xfId="0" applyFont="1" applyBorder="1" applyAlignment="1">
      <alignment wrapText="1"/>
    </xf>
    <xf numFmtId="49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center"/>
    </xf>
    <xf numFmtId="164" fontId="4" fillId="0" borderId="20" xfId="0" applyNumberFormat="1" applyFont="1" applyBorder="1" applyProtection="1">
      <protection locked="0"/>
    </xf>
    <xf numFmtId="0" fontId="2" fillId="2" borderId="21" xfId="0" applyFont="1" applyFill="1" applyBorder="1" applyAlignment="1">
      <alignment wrapText="1"/>
    </xf>
    <xf numFmtId="164" fontId="4" fillId="0" borderId="5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164" fontId="4" fillId="0" borderId="3" xfId="0" applyNumberFormat="1" applyFont="1" applyBorder="1" applyAlignment="1" applyProtection="1">
      <alignment horizontal="center" vertical="center"/>
    </xf>
    <xf numFmtId="3" fontId="4" fillId="0" borderId="15" xfId="0" applyNumberFormat="1" applyFont="1" applyBorder="1" applyProtection="1">
      <protection locked="0"/>
    </xf>
    <xf numFmtId="164" fontId="4" fillId="0" borderId="15" xfId="0" applyNumberFormat="1" applyFont="1" applyBorder="1" applyAlignment="1" applyProtection="1">
      <alignment horizontal="center" vertical="center"/>
    </xf>
    <xf numFmtId="0" fontId="2" fillId="2" borderId="18" xfId="0" applyFont="1" applyFill="1" applyBorder="1" applyAlignment="1">
      <alignment wrapText="1"/>
    </xf>
    <xf numFmtId="49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3" fontId="4" fillId="0" borderId="3" xfId="0" applyNumberFormat="1" applyFont="1" applyBorder="1" applyProtection="1">
      <protection locked="0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164" fontId="4" fillId="0" borderId="8" xfId="0" applyNumberFormat="1" applyFont="1" applyBorder="1" applyAlignment="1">
      <alignment horizontal="center" vertical="center"/>
    </xf>
    <xf numFmtId="0" fontId="0" fillId="0" borderId="3" xfId="0" applyBorder="1"/>
    <xf numFmtId="3" fontId="4" fillId="0" borderId="3" xfId="0" applyNumberFormat="1" applyFont="1" applyBorder="1" applyAlignment="1" applyProtection="1">
      <alignment horizontal="right"/>
      <protection locked="0"/>
    </xf>
    <xf numFmtId="49" fontId="4" fillId="0" borderId="5" xfId="0" applyNumberFormat="1" applyFont="1" applyBorder="1" applyAlignment="1" applyProtection="1">
      <alignment horizontal="right"/>
      <protection locked="0"/>
    </xf>
    <xf numFmtId="49" fontId="4" fillId="0" borderId="8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>
      <alignment wrapText="1"/>
    </xf>
    <xf numFmtId="164" fontId="4" fillId="3" borderId="15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4" fontId="4" fillId="3" borderId="8" xfId="0" applyNumberFormat="1" applyFont="1" applyFill="1" applyBorder="1" applyAlignment="1" applyProtection="1">
      <alignment horizontal="right"/>
      <protection locked="0"/>
    </xf>
    <xf numFmtId="164" fontId="4" fillId="3" borderId="8" xfId="0" applyNumberFormat="1" applyFont="1" applyFill="1" applyBorder="1" applyAlignment="1" applyProtection="1">
      <alignment horizontal="center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right"/>
      <protection locked="0"/>
    </xf>
    <xf numFmtId="164" fontId="4" fillId="3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2"/>
  <sheetViews>
    <sheetView tabSelected="1" zoomScaleNormal="100" workbookViewId="0">
      <selection activeCell="E43" sqref="E43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  <col min="12" max="1025" width="8.7109375" customWidth="1"/>
  </cols>
  <sheetData>
    <row r="1" spans="1:10" ht="18.75">
      <c r="B1" s="90" t="s">
        <v>10</v>
      </c>
      <c r="C1" s="90"/>
      <c r="D1" s="90"/>
      <c r="E1" s="90"/>
      <c r="F1" s="90"/>
      <c r="G1" s="90"/>
      <c r="H1" s="90"/>
      <c r="I1" s="90"/>
      <c r="J1" s="90"/>
    </row>
    <row r="2" spans="1:10" ht="15" customHeight="1">
      <c r="A2" s="91" t="s">
        <v>0</v>
      </c>
      <c r="B2" s="91" t="s">
        <v>1</v>
      </c>
      <c r="C2" s="91" t="s">
        <v>2</v>
      </c>
      <c r="D2" s="92" t="s">
        <v>3</v>
      </c>
      <c r="E2" s="92"/>
      <c r="F2" s="92"/>
      <c r="G2" s="92"/>
      <c r="H2" s="93" t="s">
        <v>4</v>
      </c>
      <c r="I2" s="93"/>
      <c r="J2" s="91" t="s">
        <v>5</v>
      </c>
    </row>
    <row r="3" spans="1:10">
      <c r="A3" s="91"/>
      <c r="B3" s="91"/>
      <c r="C3" s="91"/>
      <c r="D3" s="92" t="s">
        <v>11</v>
      </c>
      <c r="E3" s="92"/>
      <c r="F3" s="92" t="s">
        <v>12</v>
      </c>
      <c r="G3" s="92"/>
      <c r="H3" s="93"/>
      <c r="I3" s="93"/>
      <c r="J3" s="91"/>
    </row>
    <row r="4" spans="1:10" ht="45.75" thickBot="1">
      <c r="A4" s="91"/>
      <c r="B4" s="91"/>
      <c r="C4" s="91"/>
      <c r="D4" s="1" t="s">
        <v>13</v>
      </c>
      <c r="E4" s="1" t="s">
        <v>7</v>
      </c>
      <c r="F4" s="1" t="s">
        <v>13</v>
      </c>
      <c r="G4" s="1" t="s">
        <v>7</v>
      </c>
      <c r="H4" s="1" t="s">
        <v>13</v>
      </c>
      <c r="I4" s="1" t="s">
        <v>7</v>
      </c>
      <c r="J4" s="91"/>
    </row>
    <row r="5" spans="1:10" ht="48.75" customHeight="1">
      <c r="A5" s="9"/>
      <c r="B5" s="10" t="s">
        <v>14</v>
      </c>
      <c r="C5" s="11"/>
      <c r="D5" s="12" t="s">
        <v>15</v>
      </c>
      <c r="E5" s="12" t="s">
        <v>15</v>
      </c>
      <c r="F5" s="12" t="s">
        <v>15</v>
      </c>
      <c r="G5" s="12" t="s">
        <v>15</v>
      </c>
      <c r="H5" s="12" t="s">
        <v>15</v>
      </c>
      <c r="I5" s="12" t="s">
        <v>15</v>
      </c>
      <c r="J5" s="75"/>
    </row>
    <row r="6" spans="1:10">
      <c r="A6" s="5" t="s">
        <v>16</v>
      </c>
      <c r="B6" s="6" t="s">
        <v>17</v>
      </c>
      <c r="C6" s="13" t="s">
        <v>6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76" t="str">
        <f>IF(((D7-TRUNC(D7,1))+(E7-TRUNC(E7,1))+(F7-TRUNC(F7,1))+(D8-TRUNC(D8,1))+(E8-TRUNC(E8,1))+(F8-TRUNC(F8,1))+(G7-TRUNC(G7,1))+(H7-TRUNC(H7,1))+(I7-TRUNC(I7,1))+(G8-TRUNC(G8,1))+(H8-TRUNC(H8,1))+(I8-TRUNC(I8,1)))&gt;0,"ОШИБКА: в строках 3.1,3.2 точность должна быть - один знак после запятой","")</f>
        <v/>
      </c>
    </row>
    <row r="7" spans="1:10" ht="30">
      <c r="A7" s="5" t="s">
        <v>18</v>
      </c>
      <c r="B7" s="6" t="s">
        <v>19</v>
      </c>
      <c r="C7" s="13" t="s">
        <v>6</v>
      </c>
      <c r="D7" s="14">
        <v>46065.3</v>
      </c>
      <c r="E7" s="14">
        <v>39375.199999999997</v>
      </c>
      <c r="F7" s="14">
        <v>48682.5</v>
      </c>
      <c r="G7" s="14">
        <v>7644</v>
      </c>
      <c r="H7" s="14">
        <v>56771</v>
      </c>
      <c r="I7" s="14">
        <v>8833.2999999999993</v>
      </c>
      <c r="J7" s="77"/>
    </row>
    <row r="8" spans="1:10" ht="28.5" customHeight="1">
      <c r="A8" s="5" t="s">
        <v>20</v>
      </c>
      <c r="B8" s="6" t="s">
        <v>21</v>
      </c>
      <c r="C8" s="13" t="s">
        <v>6</v>
      </c>
      <c r="D8" s="14">
        <v>17966.3</v>
      </c>
      <c r="E8" s="14">
        <v>0</v>
      </c>
      <c r="F8" s="14">
        <v>14405.2</v>
      </c>
      <c r="G8" s="14">
        <v>0</v>
      </c>
      <c r="H8" s="14">
        <v>9780</v>
      </c>
      <c r="I8" s="14">
        <v>0</v>
      </c>
      <c r="J8" s="76"/>
    </row>
    <row r="9" spans="1:10">
      <c r="A9" s="5" t="s">
        <v>22</v>
      </c>
      <c r="B9" s="6" t="s">
        <v>23</v>
      </c>
      <c r="C9" s="13" t="s">
        <v>6</v>
      </c>
      <c r="D9" s="14">
        <v>18145.7</v>
      </c>
      <c r="E9" s="14">
        <v>0</v>
      </c>
      <c r="F9" s="14">
        <v>17740</v>
      </c>
      <c r="G9" s="14">
        <v>10450</v>
      </c>
      <c r="H9" s="14">
        <v>20370</v>
      </c>
      <c r="I9" s="14">
        <v>0</v>
      </c>
      <c r="J9" s="77"/>
    </row>
    <row r="10" spans="1:10" ht="27.75" customHeight="1">
      <c r="A10" s="5" t="s">
        <v>24</v>
      </c>
      <c r="B10" s="6" t="s">
        <v>25</v>
      </c>
      <c r="C10" s="13" t="s">
        <v>6</v>
      </c>
      <c r="D10" s="14">
        <v>74584.600000000006</v>
      </c>
      <c r="E10" s="14">
        <v>241851</v>
      </c>
      <c r="F10" s="14">
        <v>83481.2</v>
      </c>
      <c r="G10" s="14">
        <v>178661.5</v>
      </c>
      <c r="H10" s="14">
        <v>94840</v>
      </c>
      <c r="I10" s="14">
        <v>182355</v>
      </c>
      <c r="J10" s="76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5" t="s">
        <v>26</v>
      </c>
      <c r="B11" s="6" t="s">
        <v>27</v>
      </c>
      <c r="C11" s="13" t="s">
        <v>6</v>
      </c>
      <c r="D11" s="14">
        <v>133724.9</v>
      </c>
      <c r="E11" s="14">
        <v>175971.6</v>
      </c>
      <c r="F11" s="14">
        <v>51574</v>
      </c>
      <c r="G11" s="14">
        <v>169465.4</v>
      </c>
      <c r="H11" s="14">
        <v>75565</v>
      </c>
      <c r="I11" s="14">
        <v>182763</v>
      </c>
      <c r="J11" s="77"/>
    </row>
    <row r="12" spans="1:10" ht="45">
      <c r="A12" s="5" t="s">
        <v>28</v>
      </c>
      <c r="B12" s="8" t="s">
        <v>29</v>
      </c>
      <c r="C12" s="13" t="s">
        <v>6</v>
      </c>
      <c r="D12" s="14">
        <v>0</v>
      </c>
      <c r="E12" s="14">
        <v>0</v>
      </c>
      <c r="F12" s="14">
        <v>89839</v>
      </c>
      <c r="G12" s="14">
        <v>2747.4</v>
      </c>
      <c r="H12" s="14">
        <v>81136</v>
      </c>
      <c r="I12" s="14">
        <v>2737.2</v>
      </c>
      <c r="J12" s="76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16" t="s">
        <v>30</v>
      </c>
      <c r="B13" s="3" t="s">
        <v>31</v>
      </c>
      <c r="C13" s="17" t="s">
        <v>6</v>
      </c>
      <c r="D13" s="18">
        <v>8149.5</v>
      </c>
      <c r="E13" s="18">
        <v>0</v>
      </c>
      <c r="F13" s="18">
        <v>9905</v>
      </c>
      <c r="G13" s="18">
        <v>0</v>
      </c>
      <c r="H13" s="18">
        <v>13631</v>
      </c>
      <c r="I13" s="18">
        <v>0</v>
      </c>
      <c r="J13" s="78"/>
    </row>
    <row r="14" spans="1:10" ht="60.75" thickBot="1">
      <c r="A14" s="9" t="s">
        <v>32</v>
      </c>
      <c r="B14" s="10" t="s">
        <v>33</v>
      </c>
      <c r="C14" s="19" t="s">
        <v>34</v>
      </c>
      <c r="D14" s="66" t="s">
        <v>91</v>
      </c>
      <c r="E14" s="67" t="s">
        <v>15</v>
      </c>
      <c r="F14" s="66" t="s">
        <v>91</v>
      </c>
      <c r="G14" s="67" t="s">
        <v>15</v>
      </c>
      <c r="H14" s="66" t="s">
        <v>91</v>
      </c>
      <c r="I14" s="67" t="s">
        <v>15</v>
      </c>
      <c r="J14" s="72"/>
    </row>
    <row r="15" spans="1:10" ht="60">
      <c r="A15" s="5" t="s">
        <v>35</v>
      </c>
      <c r="B15" s="6" t="s">
        <v>36</v>
      </c>
      <c r="C15" s="13" t="s">
        <v>6</v>
      </c>
      <c r="D15" s="68" t="s">
        <v>91</v>
      </c>
      <c r="E15" s="69" t="s">
        <v>15</v>
      </c>
      <c r="F15" s="68" t="s">
        <v>91</v>
      </c>
      <c r="G15" s="69" t="s">
        <v>15</v>
      </c>
      <c r="H15" s="68" t="s">
        <v>91</v>
      </c>
      <c r="I15" s="69" t="s">
        <v>15</v>
      </c>
      <c r="J15" s="72"/>
    </row>
    <row r="16" spans="1:10" ht="44.25" customHeight="1" thickBot="1">
      <c r="A16" s="23" t="s">
        <v>37</v>
      </c>
      <c r="B16" s="24" t="s">
        <v>38</v>
      </c>
      <c r="C16" s="25"/>
      <c r="D16" s="87" t="s">
        <v>90</v>
      </c>
      <c r="E16" s="87"/>
      <c r="F16" s="87" t="s">
        <v>90</v>
      </c>
      <c r="G16" s="87"/>
      <c r="H16" s="87" t="s">
        <v>90</v>
      </c>
      <c r="I16" s="87"/>
      <c r="J16" s="26"/>
    </row>
    <row r="17" spans="1:1024" ht="30">
      <c r="A17" s="27" t="s">
        <v>39</v>
      </c>
      <c r="B17" s="28" t="s">
        <v>40</v>
      </c>
      <c r="C17" s="29" t="s">
        <v>6</v>
      </c>
      <c r="D17" s="73">
        <v>20132.099999999999</v>
      </c>
      <c r="E17" s="73">
        <v>0</v>
      </c>
      <c r="F17" s="73">
        <v>190132.1</v>
      </c>
      <c r="G17" s="73">
        <v>0</v>
      </c>
      <c r="H17" s="73">
        <v>19132.099999999999</v>
      </c>
      <c r="I17" s="73">
        <v>0</v>
      </c>
      <c r="J17" s="31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024" ht="60">
      <c r="A18" s="16" t="s">
        <v>41</v>
      </c>
      <c r="B18" s="3" t="s">
        <v>42</v>
      </c>
      <c r="C18" s="17" t="s">
        <v>6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32"/>
    </row>
    <row r="19" spans="1:1024" ht="45.75" thickBot="1">
      <c r="A19" s="33" t="s">
        <v>43</v>
      </c>
      <c r="B19" s="34" t="s">
        <v>44</v>
      </c>
      <c r="C19" s="35" t="s">
        <v>6</v>
      </c>
      <c r="D19" s="36">
        <v>7165.2</v>
      </c>
      <c r="E19" s="36">
        <v>86150.1</v>
      </c>
      <c r="F19" s="36">
        <v>0</v>
      </c>
      <c r="G19" s="36">
        <v>4648</v>
      </c>
      <c r="H19" s="36">
        <v>4390</v>
      </c>
      <c r="I19" s="36">
        <v>4544.3</v>
      </c>
      <c r="J19" s="37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024" s="40" customFormat="1" ht="30">
      <c r="A20" s="9" t="s">
        <v>45</v>
      </c>
      <c r="B20" s="10" t="s">
        <v>46</v>
      </c>
      <c r="C20" s="19" t="s">
        <v>6</v>
      </c>
      <c r="D20" s="70">
        <v>77732.3</v>
      </c>
      <c r="E20" s="38">
        <v>7426.5</v>
      </c>
      <c r="F20" s="70">
        <v>80157.8</v>
      </c>
      <c r="G20" s="70">
        <v>7413</v>
      </c>
      <c r="H20" s="71">
        <v>85296</v>
      </c>
      <c r="I20" s="70">
        <v>7631.1</v>
      </c>
      <c r="J20" s="39"/>
      <c r="L20" s="41"/>
      <c r="M20" s="42"/>
      <c r="O20" s="41"/>
      <c r="P20" s="42"/>
      <c r="R20" s="41"/>
      <c r="S20" s="42"/>
      <c r="U20" s="41"/>
      <c r="V20" s="42"/>
      <c r="X20" s="41"/>
      <c r="Y20" s="42"/>
      <c r="AA20" s="41"/>
      <c r="AB20" s="42"/>
      <c r="AD20" s="41"/>
      <c r="AE20" s="42"/>
      <c r="AG20" s="41"/>
      <c r="AH20" s="42"/>
      <c r="AJ20" s="41"/>
      <c r="AK20" s="42"/>
      <c r="AM20" s="41"/>
      <c r="AN20" s="42"/>
      <c r="AP20" s="41"/>
      <c r="AQ20" s="42"/>
      <c r="AS20" s="41"/>
      <c r="AT20" s="42"/>
      <c r="AV20" s="41"/>
      <c r="AW20" s="42"/>
      <c r="AY20" s="41"/>
      <c r="AZ20" s="42"/>
      <c r="BB20" s="41"/>
      <c r="BC20" s="42"/>
      <c r="BE20" s="41"/>
      <c r="BF20" s="42"/>
      <c r="BH20" s="41"/>
      <c r="BI20" s="42"/>
      <c r="BK20" s="41"/>
      <c r="BL20" s="42"/>
      <c r="BN20" s="41"/>
      <c r="BO20" s="42"/>
      <c r="BQ20" s="41"/>
      <c r="BR20" s="42"/>
      <c r="BT20" s="41"/>
      <c r="BU20" s="42"/>
      <c r="BW20" s="41"/>
      <c r="BX20" s="42"/>
      <c r="BZ20" s="41"/>
      <c r="CA20" s="42"/>
      <c r="CC20" s="41"/>
      <c r="CD20" s="42"/>
      <c r="CF20" s="41"/>
      <c r="CG20" s="42"/>
      <c r="CI20" s="41"/>
      <c r="CJ20" s="42"/>
      <c r="CL20" s="41"/>
      <c r="CM20" s="42"/>
      <c r="CO20" s="41"/>
      <c r="CP20" s="42"/>
      <c r="CR20" s="41"/>
      <c r="CS20" s="42"/>
      <c r="CU20" s="41"/>
      <c r="CV20" s="42"/>
      <c r="CX20" s="41"/>
      <c r="CY20" s="42"/>
      <c r="DA20" s="41"/>
      <c r="DB20" s="42"/>
      <c r="DD20" s="41"/>
      <c r="DE20" s="42"/>
      <c r="DG20" s="41"/>
      <c r="DH20" s="42"/>
      <c r="DJ20" s="41"/>
      <c r="DK20" s="42"/>
      <c r="DM20" s="41"/>
      <c r="DN20" s="42"/>
      <c r="DP20" s="41"/>
      <c r="DQ20" s="42"/>
      <c r="DS20" s="41"/>
      <c r="DT20" s="42"/>
      <c r="DV20" s="41"/>
      <c r="DW20" s="42"/>
      <c r="DY20" s="41"/>
      <c r="DZ20" s="42"/>
      <c r="EB20" s="41"/>
      <c r="EC20" s="42"/>
      <c r="EE20" s="41"/>
      <c r="EF20" s="42"/>
      <c r="EH20" s="41"/>
      <c r="EI20" s="42"/>
      <c r="EK20" s="41"/>
      <c r="EL20" s="42"/>
      <c r="EN20" s="41"/>
      <c r="EO20" s="42"/>
      <c r="EQ20" s="41"/>
      <c r="ER20" s="42"/>
      <c r="ET20" s="41"/>
      <c r="EU20" s="42"/>
      <c r="EW20" s="41"/>
      <c r="EX20" s="42"/>
      <c r="EZ20" s="41"/>
      <c r="FA20" s="42"/>
      <c r="FC20" s="41"/>
      <c r="FD20" s="42"/>
      <c r="FF20" s="41"/>
      <c r="FG20" s="42"/>
      <c r="FI20" s="41"/>
      <c r="FJ20" s="42"/>
      <c r="FL20" s="41"/>
      <c r="FM20" s="42"/>
      <c r="FO20" s="41"/>
      <c r="FP20" s="42"/>
      <c r="FR20" s="41"/>
      <c r="FS20" s="42"/>
      <c r="FU20" s="41"/>
      <c r="FV20" s="42"/>
      <c r="FX20" s="41"/>
      <c r="FY20" s="42"/>
      <c r="GA20" s="41"/>
      <c r="GB20" s="42"/>
      <c r="GD20" s="41"/>
      <c r="GE20" s="42"/>
      <c r="GG20" s="41"/>
      <c r="GH20" s="42"/>
      <c r="GJ20" s="41"/>
      <c r="GK20" s="42"/>
      <c r="GM20" s="41"/>
      <c r="GN20" s="42"/>
      <c r="GP20" s="41"/>
      <c r="GQ20" s="42"/>
      <c r="GS20" s="41"/>
      <c r="GT20" s="42"/>
      <c r="GV20" s="41"/>
      <c r="GW20" s="42"/>
      <c r="GY20" s="41"/>
      <c r="GZ20" s="42"/>
      <c r="HB20" s="41"/>
      <c r="HC20" s="42"/>
      <c r="HE20" s="41"/>
      <c r="HF20" s="42"/>
      <c r="HH20" s="41"/>
      <c r="HI20" s="42"/>
      <c r="HK20" s="41"/>
      <c r="HL20" s="42"/>
      <c r="HN20" s="41"/>
      <c r="HO20" s="42"/>
      <c r="HQ20" s="41"/>
      <c r="HR20" s="42"/>
      <c r="HT20" s="41"/>
      <c r="HU20" s="42"/>
      <c r="HW20" s="41"/>
      <c r="HX20" s="42"/>
      <c r="HZ20" s="41"/>
      <c r="IA20" s="42"/>
      <c r="IC20" s="41"/>
      <c r="ID20" s="42"/>
      <c r="IF20" s="41"/>
      <c r="IG20" s="42"/>
      <c r="II20" s="41"/>
      <c r="IJ20" s="42"/>
      <c r="IL20" s="41"/>
      <c r="IM20" s="42"/>
      <c r="IO20" s="41"/>
      <c r="IP20" s="42"/>
      <c r="IR20" s="41"/>
      <c r="IS20" s="42"/>
      <c r="IU20" s="41"/>
      <c r="IV20" s="42"/>
      <c r="IX20" s="41"/>
      <c r="IY20" s="42"/>
      <c r="JA20" s="41"/>
      <c r="JB20" s="42"/>
      <c r="JD20" s="41"/>
      <c r="JE20" s="42"/>
      <c r="JG20" s="41"/>
      <c r="JH20" s="42"/>
      <c r="JJ20" s="41"/>
      <c r="JK20" s="42"/>
      <c r="JM20" s="41"/>
      <c r="JN20" s="42"/>
      <c r="JP20" s="41"/>
      <c r="JQ20" s="42"/>
      <c r="JS20" s="41"/>
      <c r="JT20" s="42"/>
      <c r="JV20" s="41"/>
      <c r="JW20" s="42"/>
      <c r="JY20" s="41"/>
      <c r="JZ20" s="42"/>
      <c r="KB20" s="41"/>
      <c r="KC20" s="42"/>
      <c r="KE20" s="41"/>
      <c r="KF20" s="42"/>
      <c r="KH20" s="41"/>
      <c r="KI20" s="42"/>
      <c r="KK20" s="41"/>
      <c r="KL20" s="42"/>
      <c r="KN20" s="41"/>
      <c r="KO20" s="42"/>
      <c r="KQ20" s="41"/>
      <c r="KR20" s="42"/>
      <c r="KT20" s="41"/>
      <c r="KU20" s="42"/>
      <c r="KW20" s="41"/>
      <c r="KX20" s="42"/>
      <c r="KZ20" s="41"/>
      <c r="LA20" s="42"/>
      <c r="LC20" s="41"/>
      <c r="LD20" s="42"/>
      <c r="LF20" s="41"/>
      <c r="LG20" s="42"/>
      <c r="LI20" s="41"/>
      <c r="LJ20" s="42"/>
      <c r="LL20" s="41"/>
      <c r="LM20" s="42"/>
      <c r="LO20" s="41"/>
      <c r="LP20" s="42"/>
      <c r="LR20" s="41"/>
      <c r="LS20" s="42"/>
      <c r="LU20" s="41"/>
      <c r="LV20" s="42"/>
      <c r="LX20" s="41"/>
      <c r="LY20" s="42"/>
      <c r="MA20" s="41"/>
      <c r="MB20" s="42"/>
      <c r="MD20" s="41"/>
      <c r="ME20" s="42"/>
      <c r="MG20" s="41"/>
      <c r="MH20" s="42"/>
      <c r="MJ20" s="41"/>
      <c r="MK20" s="42"/>
      <c r="MM20" s="41"/>
      <c r="MN20" s="42"/>
      <c r="MP20" s="41"/>
      <c r="MQ20" s="42"/>
      <c r="MS20" s="41"/>
      <c r="MT20" s="42"/>
      <c r="MV20" s="41"/>
      <c r="MW20" s="42"/>
      <c r="MY20" s="41"/>
      <c r="MZ20" s="42"/>
      <c r="NB20" s="41"/>
      <c r="NC20" s="42"/>
      <c r="NE20" s="41"/>
      <c r="NF20" s="42"/>
      <c r="NH20" s="41"/>
      <c r="NI20" s="42"/>
      <c r="NK20" s="41"/>
      <c r="NL20" s="42"/>
      <c r="NN20" s="41"/>
      <c r="NO20" s="42"/>
      <c r="NQ20" s="41"/>
      <c r="NR20" s="42"/>
      <c r="NT20" s="41"/>
      <c r="NU20" s="42"/>
      <c r="NW20" s="41"/>
      <c r="NX20" s="42"/>
      <c r="NZ20" s="41"/>
      <c r="OA20" s="42"/>
      <c r="OC20" s="41"/>
      <c r="OD20" s="42"/>
      <c r="OF20" s="41"/>
      <c r="OG20" s="42"/>
      <c r="OI20" s="41"/>
      <c r="OJ20" s="42"/>
      <c r="OL20" s="41"/>
      <c r="OM20" s="42"/>
      <c r="OO20" s="41"/>
      <c r="OP20" s="42"/>
      <c r="OR20" s="41"/>
      <c r="OS20" s="42"/>
      <c r="OU20" s="41"/>
      <c r="OV20" s="42"/>
      <c r="OX20" s="41"/>
      <c r="OY20" s="42"/>
      <c r="PA20" s="41"/>
      <c r="PB20" s="42"/>
      <c r="PD20" s="41"/>
      <c r="PE20" s="42"/>
      <c r="PG20" s="41"/>
      <c r="PH20" s="42"/>
      <c r="PJ20" s="41"/>
      <c r="PK20" s="42"/>
      <c r="PM20" s="41"/>
      <c r="PN20" s="42"/>
      <c r="PP20" s="41"/>
      <c r="PQ20" s="42"/>
      <c r="PS20" s="41"/>
      <c r="PT20" s="42"/>
      <c r="PV20" s="41"/>
      <c r="PW20" s="42"/>
      <c r="PY20" s="41"/>
      <c r="PZ20" s="42"/>
      <c r="QB20" s="41"/>
      <c r="QC20" s="42"/>
      <c r="QE20" s="41"/>
      <c r="QF20" s="42"/>
      <c r="QH20" s="41"/>
      <c r="QI20" s="42"/>
      <c r="QK20" s="41"/>
      <c r="QL20" s="42"/>
      <c r="QN20" s="41"/>
      <c r="QO20" s="42"/>
      <c r="QQ20" s="41"/>
      <c r="QR20" s="42"/>
      <c r="QT20" s="41"/>
      <c r="QU20" s="42"/>
      <c r="QW20" s="41"/>
      <c r="QX20" s="42"/>
      <c r="QZ20" s="41"/>
      <c r="RA20" s="42"/>
      <c r="RC20" s="41"/>
      <c r="RD20" s="42"/>
      <c r="RF20" s="41"/>
      <c r="RG20" s="42"/>
      <c r="RI20" s="41"/>
      <c r="RJ20" s="42"/>
      <c r="RL20" s="41"/>
      <c r="RM20" s="42"/>
      <c r="RO20" s="41"/>
      <c r="RP20" s="42"/>
      <c r="RR20" s="41"/>
      <c r="RS20" s="42"/>
      <c r="RU20" s="41"/>
      <c r="RV20" s="42"/>
      <c r="RX20" s="41"/>
      <c r="RY20" s="42"/>
      <c r="SA20" s="41"/>
      <c r="SB20" s="42"/>
      <c r="SD20" s="41"/>
      <c r="SE20" s="42"/>
      <c r="SG20" s="41"/>
      <c r="SH20" s="42"/>
      <c r="SJ20" s="41"/>
      <c r="SK20" s="42"/>
      <c r="SM20" s="41"/>
      <c r="SN20" s="42"/>
      <c r="SP20" s="41"/>
      <c r="SQ20" s="42"/>
      <c r="SS20" s="41"/>
      <c r="ST20" s="42"/>
      <c r="SV20" s="41"/>
      <c r="SW20" s="42"/>
      <c r="SY20" s="41"/>
      <c r="SZ20" s="42"/>
      <c r="TB20" s="41"/>
      <c r="TC20" s="42"/>
      <c r="TE20" s="41"/>
      <c r="TF20" s="42"/>
      <c r="TH20" s="41"/>
      <c r="TI20" s="42"/>
      <c r="TK20" s="41"/>
      <c r="TL20" s="42"/>
      <c r="TN20" s="41"/>
      <c r="TO20" s="42"/>
      <c r="TQ20" s="41"/>
      <c r="TR20" s="42"/>
      <c r="TT20" s="41"/>
      <c r="TU20" s="42"/>
      <c r="TW20" s="41"/>
      <c r="TX20" s="42"/>
      <c r="TZ20" s="41"/>
      <c r="UA20" s="42"/>
      <c r="UC20" s="41"/>
      <c r="UD20" s="42"/>
      <c r="UF20" s="41"/>
      <c r="UG20" s="42"/>
      <c r="UI20" s="41"/>
      <c r="UJ20" s="42"/>
      <c r="UL20" s="41"/>
      <c r="UM20" s="42"/>
      <c r="UO20" s="41"/>
      <c r="UP20" s="42"/>
      <c r="UR20" s="41"/>
      <c r="US20" s="42"/>
      <c r="UU20" s="41"/>
      <c r="UV20" s="42"/>
      <c r="UX20" s="41"/>
      <c r="UY20" s="42"/>
      <c r="VA20" s="41"/>
      <c r="VB20" s="42"/>
      <c r="VD20" s="41"/>
      <c r="VE20" s="42"/>
      <c r="VG20" s="41"/>
      <c r="VH20" s="42"/>
      <c r="VJ20" s="41"/>
      <c r="VK20" s="42"/>
      <c r="VM20" s="41"/>
      <c r="VN20" s="42"/>
      <c r="VP20" s="41"/>
      <c r="VQ20" s="42"/>
      <c r="VS20" s="41"/>
      <c r="VT20" s="42"/>
      <c r="VV20" s="41"/>
      <c r="VW20" s="42"/>
      <c r="VY20" s="41"/>
      <c r="VZ20" s="42"/>
      <c r="WB20" s="41"/>
      <c r="WC20" s="42"/>
      <c r="WE20" s="41"/>
      <c r="WF20" s="42"/>
      <c r="WH20" s="41"/>
      <c r="WI20" s="42"/>
      <c r="WK20" s="41"/>
      <c r="WL20" s="42"/>
      <c r="WN20" s="41"/>
      <c r="WO20" s="42"/>
      <c r="WQ20" s="41"/>
      <c r="WR20" s="42"/>
      <c r="WT20" s="41"/>
      <c r="WU20" s="42"/>
      <c r="WW20" s="41"/>
      <c r="WX20" s="42"/>
      <c r="WZ20" s="41"/>
      <c r="XA20" s="42"/>
      <c r="XC20" s="41"/>
      <c r="XD20" s="42"/>
      <c r="XF20" s="41"/>
      <c r="XG20" s="42"/>
      <c r="XI20" s="41"/>
      <c r="XJ20" s="42"/>
      <c r="XL20" s="41"/>
      <c r="XM20" s="42"/>
      <c r="XO20" s="41"/>
      <c r="XP20" s="42"/>
      <c r="XR20" s="41"/>
      <c r="XS20" s="42"/>
      <c r="XU20" s="41"/>
      <c r="XV20" s="42"/>
      <c r="XX20" s="41"/>
      <c r="XY20" s="42"/>
      <c r="YA20" s="41"/>
      <c r="YB20" s="42"/>
      <c r="YD20" s="41"/>
      <c r="YE20" s="42"/>
      <c r="YG20" s="41"/>
      <c r="YH20" s="42"/>
      <c r="YJ20" s="41"/>
      <c r="YK20" s="42"/>
      <c r="YM20" s="41"/>
      <c r="YN20" s="42"/>
      <c r="YP20" s="41"/>
      <c r="YQ20" s="42"/>
      <c r="YS20" s="41"/>
      <c r="YT20" s="42"/>
      <c r="YV20" s="41"/>
      <c r="YW20" s="42"/>
      <c r="YY20" s="41"/>
      <c r="YZ20" s="42"/>
      <c r="ZB20" s="41"/>
      <c r="ZC20" s="42"/>
      <c r="ZE20" s="41"/>
      <c r="ZF20" s="42"/>
      <c r="ZH20" s="41"/>
      <c r="ZI20" s="42"/>
      <c r="ZK20" s="41"/>
      <c r="ZL20" s="42"/>
      <c r="ZN20" s="41"/>
      <c r="ZO20" s="42"/>
      <c r="ZQ20" s="41"/>
      <c r="ZR20" s="42"/>
      <c r="ZT20" s="41"/>
      <c r="ZU20" s="42"/>
      <c r="ZW20" s="41"/>
      <c r="ZX20" s="42"/>
      <c r="ZZ20" s="41"/>
      <c r="AAA20" s="42"/>
      <c r="AAC20" s="41"/>
      <c r="AAD20" s="42"/>
      <c r="AAF20" s="41"/>
      <c r="AAG20" s="42"/>
      <c r="AAI20" s="41"/>
      <c r="AAJ20" s="42"/>
      <c r="AAL20" s="41"/>
      <c r="AAM20" s="42"/>
      <c r="AAO20" s="41"/>
      <c r="AAP20" s="42"/>
      <c r="AAR20" s="41"/>
      <c r="AAS20" s="42"/>
      <c r="AAU20" s="41"/>
      <c r="AAV20" s="42"/>
      <c r="AAX20" s="41"/>
      <c r="AAY20" s="42"/>
      <c r="ABA20" s="41"/>
      <c r="ABB20" s="42"/>
      <c r="ABD20" s="41"/>
      <c r="ABE20" s="42"/>
      <c r="ABG20" s="41"/>
      <c r="ABH20" s="42"/>
      <c r="ABJ20" s="41"/>
      <c r="ABK20" s="42"/>
      <c r="ABM20" s="41"/>
      <c r="ABN20" s="42"/>
      <c r="ABP20" s="41"/>
      <c r="ABQ20" s="42"/>
      <c r="ABS20" s="41"/>
      <c r="ABT20" s="42"/>
      <c r="ABV20" s="41"/>
      <c r="ABW20" s="42"/>
      <c r="ABY20" s="41"/>
      <c r="ABZ20" s="42"/>
      <c r="ACB20" s="41"/>
      <c r="ACC20" s="42"/>
      <c r="ACE20" s="41"/>
      <c r="ACF20" s="42"/>
      <c r="ACH20" s="41"/>
      <c r="ACI20" s="42"/>
      <c r="ACK20" s="41"/>
      <c r="ACL20" s="42"/>
      <c r="ACN20" s="41"/>
      <c r="ACO20" s="42"/>
      <c r="ACQ20" s="41"/>
      <c r="ACR20" s="42"/>
      <c r="ACT20" s="41"/>
      <c r="ACU20" s="42"/>
      <c r="ACW20" s="41"/>
      <c r="ACX20" s="42"/>
      <c r="ACZ20" s="41"/>
      <c r="ADA20" s="42"/>
      <c r="ADC20" s="41"/>
      <c r="ADD20" s="42"/>
      <c r="ADF20" s="41"/>
      <c r="ADG20" s="42"/>
      <c r="ADI20" s="41"/>
      <c r="ADJ20" s="42"/>
      <c r="ADL20" s="41"/>
      <c r="ADM20" s="42"/>
      <c r="ADO20" s="41"/>
      <c r="ADP20" s="42"/>
      <c r="ADR20" s="41"/>
      <c r="ADS20" s="42"/>
      <c r="ADU20" s="41"/>
      <c r="ADV20" s="42"/>
      <c r="ADX20" s="41"/>
      <c r="ADY20" s="42"/>
      <c r="AEA20" s="41"/>
      <c r="AEB20" s="42"/>
      <c r="AED20" s="41"/>
      <c r="AEE20" s="42"/>
      <c r="AEG20" s="41"/>
      <c r="AEH20" s="42"/>
      <c r="AEJ20" s="41"/>
      <c r="AEK20" s="42"/>
      <c r="AEM20" s="41"/>
      <c r="AEN20" s="42"/>
      <c r="AEP20" s="41"/>
      <c r="AEQ20" s="42"/>
      <c r="AES20" s="41"/>
      <c r="AET20" s="42"/>
      <c r="AEV20" s="41"/>
      <c r="AEW20" s="42"/>
      <c r="AEY20" s="41"/>
      <c r="AEZ20" s="42"/>
      <c r="AFB20" s="41"/>
      <c r="AFC20" s="42"/>
      <c r="AFE20" s="41"/>
      <c r="AFF20" s="42"/>
      <c r="AFH20" s="41"/>
      <c r="AFI20" s="42"/>
      <c r="AFK20" s="41"/>
      <c r="AFL20" s="42"/>
      <c r="AFN20" s="41"/>
      <c r="AFO20" s="42"/>
      <c r="AFQ20" s="41"/>
      <c r="AFR20" s="42"/>
      <c r="AFT20" s="41"/>
      <c r="AFU20" s="42"/>
      <c r="AFW20" s="41"/>
      <c r="AFX20" s="42"/>
      <c r="AFZ20" s="41"/>
      <c r="AGA20" s="42"/>
      <c r="AGC20" s="41"/>
      <c r="AGD20" s="42"/>
      <c r="AGF20" s="41"/>
      <c r="AGG20" s="42"/>
      <c r="AGI20" s="41"/>
      <c r="AGJ20" s="42"/>
      <c r="AGL20" s="41"/>
      <c r="AGM20" s="42"/>
      <c r="AGO20" s="41"/>
      <c r="AGP20" s="42"/>
      <c r="AGR20" s="41"/>
      <c r="AGS20" s="42"/>
      <c r="AGU20" s="41"/>
      <c r="AGV20" s="42"/>
      <c r="AGX20" s="41"/>
      <c r="AGY20" s="42"/>
      <c r="AHA20" s="41"/>
      <c r="AHB20" s="42"/>
      <c r="AHD20" s="41"/>
      <c r="AHE20" s="42"/>
      <c r="AHG20" s="41"/>
      <c r="AHH20" s="42"/>
      <c r="AHJ20" s="41"/>
      <c r="AHK20" s="42"/>
      <c r="AHM20" s="41"/>
      <c r="AHN20" s="42"/>
      <c r="AHP20" s="41"/>
      <c r="AHQ20" s="42"/>
      <c r="AHS20" s="41"/>
      <c r="AHT20" s="42"/>
      <c r="AHV20" s="41"/>
      <c r="AHW20" s="42"/>
      <c r="AHY20" s="41"/>
      <c r="AHZ20" s="42"/>
      <c r="AIB20" s="41"/>
      <c r="AIC20" s="42"/>
      <c r="AIE20" s="41"/>
      <c r="AIF20" s="42"/>
      <c r="AIH20" s="41"/>
      <c r="AII20" s="42"/>
      <c r="AIK20" s="41"/>
      <c r="AIL20" s="42"/>
      <c r="AIN20" s="41"/>
      <c r="AIO20" s="42"/>
      <c r="AIQ20" s="41"/>
      <c r="AIR20" s="42"/>
      <c r="AIT20" s="41"/>
      <c r="AIU20" s="42"/>
      <c r="AIW20" s="41"/>
      <c r="AIX20" s="42"/>
      <c r="AIZ20" s="41"/>
      <c r="AJA20" s="42"/>
      <c r="AJC20" s="41"/>
      <c r="AJD20" s="42"/>
      <c r="AJF20" s="41"/>
      <c r="AJG20" s="42"/>
      <c r="AJI20" s="41"/>
      <c r="AJJ20" s="42"/>
      <c r="AJL20" s="41"/>
      <c r="AJM20" s="42"/>
      <c r="AJO20" s="41"/>
      <c r="AJP20" s="42"/>
      <c r="AJR20" s="41"/>
      <c r="AJS20" s="42"/>
      <c r="AJU20" s="41"/>
      <c r="AJV20" s="42"/>
      <c r="AJX20" s="41"/>
      <c r="AJY20" s="42"/>
      <c r="AKA20" s="41"/>
      <c r="AKB20" s="42"/>
      <c r="AKD20" s="41"/>
      <c r="AKE20" s="42"/>
      <c r="AKG20" s="41"/>
      <c r="AKH20" s="42"/>
      <c r="AKJ20" s="41"/>
      <c r="AKK20" s="42"/>
      <c r="AKM20" s="41"/>
      <c r="AKN20" s="42"/>
      <c r="AKP20" s="41"/>
      <c r="AKQ20" s="42"/>
      <c r="AKS20" s="41"/>
      <c r="AKT20" s="42"/>
      <c r="AKV20" s="41"/>
      <c r="AKW20" s="42"/>
      <c r="AKY20" s="41"/>
      <c r="AKZ20" s="42"/>
      <c r="ALB20" s="41"/>
      <c r="ALC20" s="42"/>
      <c r="ALE20" s="41"/>
      <c r="ALF20" s="42"/>
      <c r="ALH20" s="41"/>
      <c r="ALI20" s="42"/>
      <c r="ALK20" s="41"/>
      <c r="ALL20" s="42"/>
      <c r="ALN20" s="41"/>
      <c r="ALO20" s="42"/>
      <c r="ALQ20" s="41"/>
      <c r="ALR20" s="42"/>
      <c r="ALT20" s="41"/>
      <c r="ALU20" s="42"/>
      <c r="ALW20" s="41"/>
      <c r="ALX20" s="42"/>
      <c r="ALZ20" s="41"/>
      <c r="AMA20" s="42"/>
      <c r="AMC20" s="41"/>
      <c r="AMD20" s="42"/>
      <c r="AMF20" s="41"/>
      <c r="AMG20" s="42"/>
      <c r="AMI20" s="41"/>
      <c r="AMJ20" s="42"/>
    </row>
    <row r="21" spans="1:1024" ht="30">
      <c r="A21" s="5" t="s">
        <v>47</v>
      </c>
      <c r="B21" s="6" t="s">
        <v>48</v>
      </c>
      <c r="C21" s="13" t="s">
        <v>9</v>
      </c>
      <c r="D21" s="14"/>
      <c r="E21" s="14"/>
      <c r="F21" s="14"/>
      <c r="G21" s="14"/>
      <c r="H21" s="14"/>
      <c r="I21" s="14"/>
      <c r="J21" s="2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024" ht="31.5" customHeight="1">
      <c r="A22" s="5" t="s">
        <v>49</v>
      </c>
      <c r="B22" s="6" t="s">
        <v>50</v>
      </c>
      <c r="C22" s="13" t="s">
        <v>9</v>
      </c>
      <c r="D22" s="14">
        <v>4</v>
      </c>
      <c r="E22" s="43" t="s">
        <v>15</v>
      </c>
      <c r="F22" s="14">
        <v>4</v>
      </c>
      <c r="G22" s="43" t="s">
        <v>15</v>
      </c>
      <c r="H22" s="14"/>
      <c r="I22" s="43" t="s">
        <v>15</v>
      </c>
      <c r="J22" s="2" t="str">
        <f>IF(((D22-TRUNC(D22,0))+(F22-TRUNC(F22,0))+(H22-TRUNC(H22,0)))&gt;0,"ОШИБКА: в строке 3.17 не может быть нецелых чисел","")</f>
        <v/>
      </c>
    </row>
    <row r="23" spans="1:1024" ht="31.5" customHeight="1">
      <c r="A23" s="5" t="s">
        <v>51</v>
      </c>
      <c r="B23" s="6" t="s">
        <v>52</v>
      </c>
      <c r="C23" s="13" t="s">
        <v>6</v>
      </c>
      <c r="D23" s="88">
        <v>73680</v>
      </c>
      <c r="E23" s="88"/>
      <c r="F23" s="88">
        <v>76063</v>
      </c>
      <c r="G23" s="88"/>
      <c r="H23" s="89" t="s">
        <v>92</v>
      </c>
      <c r="I23" s="89"/>
      <c r="J23" s="2"/>
    </row>
    <row r="24" spans="1:1024" ht="60.75" customHeight="1" thickBot="1">
      <c r="A24" s="23" t="s">
        <v>53</v>
      </c>
      <c r="B24" s="24" t="s">
        <v>54</v>
      </c>
      <c r="C24" s="25" t="s">
        <v>6</v>
      </c>
      <c r="D24" s="79">
        <v>35064.9</v>
      </c>
      <c r="E24" s="79"/>
      <c r="F24" s="79">
        <v>37336.699999999997</v>
      </c>
      <c r="G24" s="79"/>
      <c r="H24" s="80" t="s">
        <v>92</v>
      </c>
      <c r="I24" s="80"/>
      <c r="J24" s="4"/>
    </row>
    <row r="25" spans="1:1024" ht="45">
      <c r="A25" s="27" t="s">
        <v>55</v>
      </c>
      <c r="B25" s="28" t="s">
        <v>56</v>
      </c>
      <c r="C25" s="29" t="s">
        <v>9</v>
      </c>
      <c r="D25" s="44">
        <v>29</v>
      </c>
      <c r="E25" s="45" t="s">
        <v>15</v>
      </c>
      <c r="F25" s="44">
        <v>29</v>
      </c>
      <c r="G25" s="45" t="s">
        <v>15</v>
      </c>
      <c r="H25" s="44">
        <v>28</v>
      </c>
      <c r="I25" s="45" t="s">
        <v>15</v>
      </c>
      <c r="J25" s="46" t="str">
        <f>IF(((D25-TRUNC(D25,0))+(F25-TRUNC(F25,0))+(H25-TRUNC(H25,0)))&gt;0,"ОШИБКА: в строке 3.20 не может быть нецелых чисел","")</f>
        <v/>
      </c>
    </row>
    <row r="26" spans="1:1024" ht="40.5" customHeight="1">
      <c r="A26" s="47"/>
      <c r="B26" s="48" t="s">
        <v>8</v>
      </c>
      <c r="C26" s="29"/>
      <c r="D26" s="30"/>
      <c r="E26" s="45"/>
      <c r="F26" s="30"/>
      <c r="G26" s="45"/>
      <c r="H26" s="30"/>
      <c r="I26" s="45"/>
      <c r="J26" s="49" t="str">
        <f>IF(OR(D25&lt;(D27+D28+D29),F25&lt;(F27+F28+F29),H25&lt;(H27+H28+H29)),"ОШИБКА: сумма строк 3.21-3.23 не может быть больше общей строки 3.20","")</f>
        <v/>
      </c>
    </row>
    <row r="27" spans="1:1024" ht="60">
      <c r="A27" s="16" t="s">
        <v>57</v>
      </c>
      <c r="B27" s="50" t="s">
        <v>58</v>
      </c>
      <c r="C27" s="13" t="s">
        <v>9</v>
      </c>
      <c r="D27" s="51">
        <v>5</v>
      </c>
      <c r="E27" s="43" t="s">
        <v>15</v>
      </c>
      <c r="F27" s="51">
        <v>5</v>
      </c>
      <c r="G27" s="43" t="s">
        <v>15</v>
      </c>
      <c r="H27" s="51">
        <v>4</v>
      </c>
      <c r="I27" s="43" t="s">
        <v>15</v>
      </c>
      <c r="J27" s="7" t="str">
        <f>IF(((D27-TRUNC(D27,0))+(F27-TRUNC(F27,0))+(H27-TRUNC(H27,0)))&gt;0,"ОШИБКА: в строке 3.21 не может быть нецелых чисел","")</f>
        <v/>
      </c>
    </row>
    <row r="28" spans="1:1024" ht="45">
      <c r="A28" s="16" t="s">
        <v>59</v>
      </c>
      <c r="B28" s="3" t="s">
        <v>60</v>
      </c>
      <c r="C28" s="13" t="s">
        <v>9</v>
      </c>
      <c r="D28" s="51">
        <v>10</v>
      </c>
      <c r="E28" s="43" t="s">
        <v>15</v>
      </c>
      <c r="F28" s="51">
        <v>10</v>
      </c>
      <c r="G28" s="43" t="s">
        <v>15</v>
      </c>
      <c r="H28" s="51">
        <v>10</v>
      </c>
      <c r="I28" s="43" t="s">
        <v>15</v>
      </c>
      <c r="J28" s="7" t="str">
        <f>IF(((D28-TRUNC(D28,0))+(F28-TRUNC(F28,0))+(H28-TRUNC(H28,0)))&gt;0,"ОШИБКА: в строке 3.22 не может быть нецелых чисел","")</f>
        <v/>
      </c>
    </row>
    <row r="29" spans="1:1024" ht="30">
      <c r="A29" s="16" t="s">
        <v>61</v>
      </c>
      <c r="B29" s="3" t="s">
        <v>62</v>
      </c>
      <c r="C29" s="13" t="s">
        <v>9</v>
      </c>
      <c r="D29" s="51">
        <v>7</v>
      </c>
      <c r="E29" s="43" t="s">
        <v>15</v>
      </c>
      <c r="F29" s="51">
        <v>7</v>
      </c>
      <c r="G29" s="43" t="s">
        <v>15</v>
      </c>
      <c r="H29" s="51">
        <v>7</v>
      </c>
      <c r="I29" s="43" t="s">
        <v>15</v>
      </c>
      <c r="J29" s="7" t="str">
        <f>IF(((D29-TRUNC(D29,0))+(F29-TRUNC(F29,0))+(H29-TRUNC(H29,0)))&gt;0,"ОШИБКА: в строке 3.23 не может быть нецелых чисел","")</f>
        <v/>
      </c>
    </row>
    <row r="30" spans="1:1024" ht="30">
      <c r="A30" s="16" t="s">
        <v>63</v>
      </c>
      <c r="B30" s="3" t="s">
        <v>64</v>
      </c>
      <c r="C30" s="13" t="s">
        <v>65</v>
      </c>
      <c r="D30" s="51">
        <v>4398</v>
      </c>
      <c r="E30" s="43" t="s">
        <v>15</v>
      </c>
      <c r="F30" s="51">
        <v>4496</v>
      </c>
      <c r="G30" s="43" t="s">
        <v>15</v>
      </c>
      <c r="H30" s="51">
        <v>4581</v>
      </c>
      <c r="I30" s="43" t="s">
        <v>15</v>
      </c>
      <c r="J30" s="7" t="str">
        <f>IF(((D30-TRUNC(D30,0))+(F30-TRUNC(F30,0))+(H30-TRUNC(H30,0)))&gt;0,"ОШИБКА: в строке 3.24 не может быть нецелых чисел","")</f>
        <v/>
      </c>
    </row>
    <row r="31" spans="1:1024" ht="30">
      <c r="A31" s="16" t="s">
        <v>66</v>
      </c>
      <c r="B31" s="3" t="s">
        <v>67</v>
      </c>
      <c r="C31" s="13" t="s">
        <v>65</v>
      </c>
      <c r="D31" s="51">
        <v>2422</v>
      </c>
      <c r="E31" s="43" t="s">
        <v>15</v>
      </c>
      <c r="F31" s="51">
        <v>2464</v>
      </c>
      <c r="G31" s="43" t="s">
        <v>15</v>
      </c>
      <c r="H31" s="51">
        <v>2737</v>
      </c>
      <c r="I31" s="43" t="s">
        <v>15</v>
      </c>
      <c r="J31" s="7" t="str">
        <f>IF(((D31-TRUNC(D31,0))+(F31-TRUNC(F31,0))+(H31-TRUNC(H31,0)))&gt;0,"ОШИБКА: в строке 3.25 не может быть нецелых чисел","")</f>
        <v/>
      </c>
    </row>
    <row r="32" spans="1:1024" ht="30" customHeight="1">
      <c r="A32" s="16" t="s">
        <v>68</v>
      </c>
      <c r="B32" s="3" t="s">
        <v>69</v>
      </c>
      <c r="C32" s="13" t="s">
        <v>65</v>
      </c>
      <c r="D32" s="51">
        <v>4054</v>
      </c>
      <c r="E32" s="43" t="s">
        <v>15</v>
      </c>
      <c r="F32" s="51">
        <v>3920</v>
      </c>
      <c r="G32" s="43" t="s">
        <v>15</v>
      </c>
      <c r="H32" s="51">
        <v>3946</v>
      </c>
      <c r="I32" s="43" t="s">
        <v>15</v>
      </c>
      <c r="J32" s="7" t="str">
        <f>IF(((D32-TRUNC(D32,0))+(F32-TRUNC(F32,0))+(H32-TRUNC(H32,0)))&gt;0,"ОШИБКА: в строке 3.26 не может быть нецелых чисел","")</f>
        <v/>
      </c>
    </row>
    <row r="33" spans="1:10" ht="51" customHeight="1">
      <c r="A33" s="16" t="s">
        <v>70</v>
      </c>
      <c r="B33" s="3" t="s">
        <v>71</v>
      </c>
      <c r="C33" s="17" t="s">
        <v>9</v>
      </c>
      <c r="D33" s="62">
        <v>0</v>
      </c>
      <c r="E33" s="43" t="s">
        <v>15</v>
      </c>
      <c r="F33" s="62">
        <v>0</v>
      </c>
      <c r="G33" s="43" t="s">
        <v>15</v>
      </c>
      <c r="H33" s="62">
        <v>0</v>
      </c>
      <c r="I33" s="43" t="s">
        <v>15</v>
      </c>
      <c r="J33" s="7" t="str">
        <f>IF(((D33-TRUNC(D33,0))+(F33-TRUNC(F33,0))+(H33-TRUNC(H33,0)))&gt;0,"ОШИБКА: в строке 3.27 не может быть нецелых чисел","")</f>
        <v/>
      </c>
    </row>
    <row r="34" spans="1:10" ht="60">
      <c r="A34" s="9" t="s">
        <v>72</v>
      </c>
      <c r="B34" s="52" t="s">
        <v>73</v>
      </c>
      <c r="C34" s="53" t="s">
        <v>34</v>
      </c>
      <c r="D34" s="63" t="s">
        <v>86</v>
      </c>
      <c r="E34" s="20" t="s">
        <v>15</v>
      </c>
      <c r="F34" s="63" t="s">
        <v>87</v>
      </c>
      <c r="G34" s="20" t="s">
        <v>15</v>
      </c>
      <c r="H34" s="63" t="s">
        <v>87</v>
      </c>
      <c r="I34" s="20" t="s">
        <v>15</v>
      </c>
      <c r="J34" s="21"/>
    </row>
    <row r="35" spans="1:10" ht="60.75" customHeight="1">
      <c r="A35" s="23" t="s">
        <v>74</v>
      </c>
      <c r="B35" s="54" t="s">
        <v>75</v>
      </c>
      <c r="C35" s="55" t="s">
        <v>34</v>
      </c>
      <c r="D35" s="64"/>
      <c r="E35" s="56" t="s">
        <v>15</v>
      </c>
      <c r="F35" s="64" t="s">
        <v>86</v>
      </c>
      <c r="G35" s="56" t="s">
        <v>15</v>
      </c>
      <c r="H35" s="64" t="s">
        <v>86</v>
      </c>
      <c r="I35" s="56" t="s">
        <v>15</v>
      </c>
      <c r="J35" s="57" t="s">
        <v>76</v>
      </c>
    </row>
    <row r="36" spans="1:10" ht="150">
      <c r="A36" s="9" t="s">
        <v>77</v>
      </c>
      <c r="B36" s="52" t="s">
        <v>78</v>
      </c>
      <c r="C36" s="53"/>
      <c r="D36" s="81" t="s">
        <v>88</v>
      </c>
      <c r="E36" s="82"/>
      <c r="F36" s="82"/>
      <c r="G36" s="82"/>
      <c r="H36" s="82"/>
      <c r="I36" s="83"/>
      <c r="J36" s="21"/>
    </row>
    <row r="37" spans="1:10" ht="45">
      <c r="A37" s="27" t="s">
        <v>79</v>
      </c>
      <c r="B37" s="8" t="s">
        <v>80</v>
      </c>
      <c r="C37" s="58" t="s">
        <v>34</v>
      </c>
      <c r="D37" s="22" t="s">
        <v>15</v>
      </c>
      <c r="E37" s="22" t="s">
        <v>15</v>
      </c>
      <c r="F37" s="22" t="s">
        <v>15</v>
      </c>
      <c r="G37" s="22" t="s">
        <v>15</v>
      </c>
      <c r="H37" s="65">
        <v>38285</v>
      </c>
      <c r="I37" s="22" t="s">
        <v>15</v>
      </c>
      <c r="J37" s="59" t="str">
        <f>IF(((H37-TRUNC(H37,1)))&gt;0,"ОШИБКА: в строке 3.31 точность должна быть - один знак после запятой","")</f>
        <v/>
      </c>
    </row>
    <row r="38" spans="1:10" ht="90">
      <c r="A38" s="5" t="s">
        <v>81</v>
      </c>
      <c r="B38" s="8" t="s">
        <v>82</v>
      </c>
      <c r="C38" s="58"/>
      <c r="D38" s="84" t="s">
        <v>89</v>
      </c>
      <c r="E38" s="85"/>
      <c r="F38" s="85"/>
      <c r="G38" s="85"/>
      <c r="H38" s="85"/>
      <c r="I38" s="86"/>
      <c r="J38" s="15"/>
    </row>
    <row r="39" spans="1:10" ht="63" customHeight="1">
      <c r="A39" s="23" t="s">
        <v>83</v>
      </c>
      <c r="B39" s="54" t="s">
        <v>84</v>
      </c>
      <c r="C39" s="25" t="s">
        <v>34</v>
      </c>
      <c r="D39" s="60" t="s">
        <v>15</v>
      </c>
      <c r="E39" s="60" t="s">
        <v>15</v>
      </c>
      <c r="F39" s="60" t="s">
        <v>15</v>
      </c>
      <c r="G39" s="60" t="s">
        <v>15</v>
      </c>
      <c r="H39" s="64" t="s">
        <v>87</v>
      </c>
      <c r="I39" s="60" t="s">
        <v>15</v>
      </c>
      <c r="J39" s="57" t="s">
        <v>85</v>
      </c>
    </row>
    <row r="41" spans="1:10">
      <c r="B41" s="74" t="s">
        <v>93</v>
      </c>
    </row>
    <row r="42" spans="1:10">
      <c r="B42" s="74" t="s">
        <v>94</v>
      </c>
    </row>
  </sheetData>
  <mergeCells count="20">
    <mergeCell ref="B1:J1"/>
    <mergeCell ref="A2:A4"/>
    <mergeCell ref="B2:B4"/>
    <mergeCell ref="C2:C4"/>
    <mergeCell ref="D2:G2"/>
    <mergeCell ref="H2:I3"/>
    <mergeCell ref="J2:J4"/>
    <mergeCell ref="D3:E3"/>
    <mergeCell ref="F3:G3"/>
    <mergeCell ref="D16:E16"/>
    <mergeCell ref="F16:G16"/>
    <mergeCell ref="H16:I16"/>
    <mergeCell ref="D23:E23"/>
    <mergeCell ref="F23:G23"/>
    <mergeCell ref="H23:I23"/>
    <mergeCell ref="D24:E24"/>
    <mergeCell ref="F24:G24"/>
    <mergeCell ref="H24:I24"/>
    <mergeCell ref="D36:I36"/>
    <mergeCell ref="D38:I38"/>
  </mergeCells>
  <pageMargins left="0.70833333333333304" right="0.70833333333333304" top="0.27569444444444402" bottom="0.23611111111111099" header="0.51180555555555496" footer="0.51180555555555496"/>
  <pageSetup paperSize="9" scale="71" firstPageNumber="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revision>0</cp:revision>
  <cp:lastPrinted>2018-03-19T14:22:20Z</cp:lastPrinted>
  <dcterms:created xsi:type="dcterms:W3CDTF">2016-06-17T07:08:43Z</dcterms:created>
  <dcterms:modified xsi:type="dcterms:W3CDTF">2018-03-19T14:23:22Z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Департамент финансов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