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" yWindow="301" windowWidth="15477" windowHeight="9241" activeTab="1"/>
  </bookViews>
  <sheets>
    <sheet name="Основн.параметры" sheetId="2" r:id="rId1"/>
    <sheet name="Показ. исп. бюдж." sheetId="1" r:id="rId2"/>
  </sheets>
  <definedNames>
    <definedName name="_xlnm.Print_Titles" localSheetId="1">'Показ. исп. бюдж.'!$1:$1</definedName>
  </definedNames>
  <calcPr calcId="145621"/>
</workbook>
</file>

<file path=xl/calcChain.xml><?xml version="1.0" encoding="utf-8"?>
<calcChain xmlns="http://schemas.openxmlformats.org/spreadsheetml/2006/main">
  <c r="D38" i="1" l="1"/>
  <c r="D40" i="1" l="1"/>
  <c r="F13" i="1" l="1"/>
  <c r="D7" i="1"/>
  <c r="D37" i="1" l="1"/>
  <c r="D31" i="1" l="1"/>
  <c r="E7" i="1" l="1"/>
  <c r="E25" i="1"/>
  <c r="D25" i="1"/>
  <c r="F25" i="1" s="1"/>
  <c r="E21" i="1"/>
  <c r="D21" i="1"/>
  <c r="F21" i="1" s="1"/>
  <c r="F8" i="1"/>
  <c r="F10" i="1"/>
  <c r="F11" i="1"/>
  <c r="F12" i="1"/>
  <c r="F14" i="1"/>
  <c r="F15" i="1"/>
  <c r="F16" i="1"/>
  <c r="F18" i="1"/>
  <c r="F20" i="1"/>
  <c r="F22" i="1"/>
  <c r="F23" i="1"/>
  <c r="F27" i="1"/>
  <c r="E20" i="1"/>
  <c r="D20" i="1"/>
  <c r="D14" i="2"/>
  <c r="F7" i="1" l="1"/>
  <c r="C10" i="2"/>
  <c r="C6" i="2"/>
  <c r="C14" i="2" s="1"/>
  <c r="E10" i="2" l="1"/>
  <c r="E6" i="2"/>
  <c r="E14" i="2" s="1"/>
  <c r="D10" i="2"/>
  <c r="D6" i="2" l="1"/>
</calcChain>
</file>

<file path=xl/sharedStrings.xml><?xml version="1.0" encoding="utf-8"?>
<sst xmlns="http://schemas.openxmlformats.org/spreadsheetml/2006/main" count="135" uniqueCount="91">
  <si>
    <t>тыс.руб.</t>
  </si>
  <si>
    <t>Доходы бюджета муниципального образования</t>
  </si>
  <si>
    <t>Наименование показателей</t>
  </si>
  <si>
    <t>1.1</t>
  </si>
  <si>
    <t>1.2</t>
  </si>
  <si>
    <t>1.3</t>
  </si>
  <si>
    <t>Ед.изм.</t>
  </si>
  <si>
    <t xml:space="preserve">Фактическое значение </t>
  </si>
  <si>
    <t>№ п/п</t>
  </si>
  <si>
    <t>АНКЕТА</t>
  </si>
  <si>
    <t>Наименование показателя</t>
  </si>
  <si>
    <t>единица измерения</t>
  </si>
  <si>
    <t>Исполнено по бюджету за</t>
  </si>
  <si>
    <t>Доходы, всего</t>
  </si>
  <si>
    <t>в том числе:</t>
  </si>
  <si>
    <t xml:space="preserve">безвозмездные поступления </t>
  </si>
  <si>
    <t>Расходы, всего</t>
  </si>
  <si>
    <t>в том числе за счет</t>
  </si>
  <si>
    <r>
      <t xml:space="preserve">вышестоящих бюджетов </t>
    </r>
    <r>
      <rPr>
        <i/>
        <sz val="11"/>
        <color theme="1"/>
        <rFont val="Times New Roman"/>
        <family val="1"/>
        <charset val="204"/>
      </rPr>
      <t>(субсидии, субвенции, межбюджетные трансферты)</t>
    </r>
  </si>
  <si>
    <r>
      <t xml:space="preserve">собственных поступлений </t>
    </r>
    <r>
      <rPr>
        <i/>
        <sz val="11"/>
        <color theme="1"/>
        <rFont val="Times New Roman"/>
        <family val="1"/>
        <charset val="204"/>
      </rPr>
      <t>(налоговые, неналоговые доходы, дотации на выравнивание бюджетной обеспеченности)</t>
    </r>
  </si>
  <si>
    <t>Дефицит (-), профицит (+)</t>
  </si>
  <si>
    <t>земельный налог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</si>
  <si>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</si>
  <si>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</si>
  <si>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налог, взимаемый в связи с применением патентной системы налогообложения</t>
  </si>
  <si>
    <t>доходы от продажи материальных и нематериальных активов</t>
  </si>
  <si>
    <t>субвенции</t>
  </si>
  <si>
    <t>налоговые и неналоговые доходы</t>
  </si>
  <si>
    <t>дотации, субсидиии, межбюджетные трансферты</t>
  </si>
  <si>
    <t>из них дотации на выравнивание бюджетной обеспеченности</t>
  </si>
  <si>
    <t>Налоговые доходы бюджета муниципального образования, всего</t>
  </si>
  <si>
    <t>Неналоговые доходы бюджета муниципального образования, всего</t>
  </si>
  <si>
    <t>Объем безвозмездных поступлений в бюджет муниципального образования, всего</t>
  </si>
  <si>
    <t>из них:</t>
  </si>
  <si>
    <t>Часть 2 "Показатели исполнения бюджета по доходам"</t>
  </si>
  <si>
    <t>1</t>
  </si>
  <si>
    <t>6=5/4*100</t>
  </si>
  <si>
    <t>Темп роста (снижения), %</t>
  </si>
  <si>
    <t>1 полугодие 2019 года</t>
  </si>
  <si>
    <t>1 полугодие 2020 года</t>
  </si>
  <si>
    <t>на федеральном уровне</t>
  </si>
  <si>
    <t xml:space="preserve">на региональном уровне </t>
  </si>
  <si>
    <t xml:space="preserve">на местном уровне </t>
  </si>
  <si>
    <t>Оценка потерь бюджета муниципального образования в результате принятых мер поддержки субъектов малого и среднего предпринимательства</t>
  </si>
  <si>
    <t>№п/п</t>
  </si>
  <si>
    <t xml:space="preserve">Наименование показателя </t>
  </si>
  <si>
    <t>2020 год</t>
  </si>
  <si>
    <t>2</t>
  </si>
  <si>
    <t>2.1</t>
  </si>
  <si>
    <t xml:space="preserve">Объем компенсации субъектом выпадающих доходов муниципального образования </t>
  </si>
  <si>
    <t>3</t>
  </si>
  <si>
    <t>Указать нормативно-правовой акт, предусматривающий компенсацию(выделение дополнительных средств) муниципальному образованию</t>
  </si>
  <si>
    <t>3.1</t>
  </si>
  <si>
    <t>3.2</t>
  </si>
  <si>
    <t>3.1.1.</t>
  </si>
  <si>
    <t>3.1.2.</t>
  </si>
  <si>
    <t>3.2.1.</t>
  </si>
  <si>
    <t>3.2.2.</t>
  </si>
  <si>
    <t xml:space="preserve">1 полугодие 2020 года </t>
  </si>
  <si>
    <t xml:space="preserve">1 полугодие 2019 года </t>
  </si>
  <si>
    <t>налог на доходы физических лиц</t>
  </si>
  <si>
    <t xml:space="preserve">единый сельскохозяйственный налог </t>
  </si>
  <si>
    <t>налог на имущество физических лиц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</si>
  <si>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</si>
  <si>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доходы от сдачи в аренду имущества</t>
  </si>
  <si>
    <t xml:space="preserve">по направлениям расходов </t>
  </si>
  <si>
    <t>2020 год (план в соответствии с законом (решением) о бюджете в редакции на 01.07.2020)</t>
  </si>
  <si>
    <r>
      <t xml:space="preserve">Часть 3 "Влияние на исполнение бюджета </t>
    </r>
    <r>
      <rPr>
        <sz val="14"/>
        <color theme="1"/>
        <rFont val="Times New Roman"/>
        <family val="1"/>
        <charset val="204"/>
      </rPr>
      <t>ухудшения экономической ситуации 
в результате распространения новой коронавирусной инфекции"</t>
    </r>
  </si>
  <si>
    <t>1.1.1</t>
  </si>
  <si>
    <t>1.1.2</t>
  </si>
  <si>
    <t>1.1.3</t>
  </si>
  <si>
    <t>1.1.4</t>
  </si>
  <si>
    <t>1.1.5</t>
  </si>
  <si>
    <t>1.1.6</t>
  </si>
  <si>
    <t>1.2.1</t>
  </si>
  <si>
    <t>1.2.1.1</t>
  </si>
  <si>
    <t>1.2.1.2</t>
  </si>
  <si>
    <t>1.2.2</t>
  </si>
  <si>
    <t>1.3.1</t>
  </si>
  <si>
    <t>1.3.1.1</t>
  </si>
  <si>
    <t>1.3.2</t>
  </si>
  <si>
    <t>Часть 1 "Основные параметры бюджета"</t>
  </si>
  <si>
    <r>
      <t xml:space="preserve"> по видам налогов и неналоговых платежей </t>
    </r>
    <r>
      <rPr>
        <i/>
        <sz val="14"/>
        <color theme="1"/>
        <rFont val="Times New Roman"/>
        <family val="1"/>
        <charset val="204"/>
      </rPr>
      <t>(с указанием нормативно-правового акта)</t>
    </r>
    <r>
      <rPr>
        <sz val="14"/>
        <color theme="1"/>
        <rFont val="Times New Roman"/>
        <family val="2"/>
        <charset val="204"/>
      </rPr>
      <t>:</t>
    </r>
  </si>
  <si>
    <t xml:space="preserve">Меры поддержки субъектов малого и среднего предпринимательства, организаций муниципальной инфраструктуры, принятые на местном уровне, в том числе: </t>
  </si>
  <si>
    <t>-</t>
  </si>
  <si>
    <t xml:space="preserve">постановление Правительства Республики Карелия от 11.06.2020 № 282-П «О распределении на 2020 год дотаций бюджетам муниципальных районов и городских округов на поддержку мер по обеспечению сбалансированности бюджетов муниципальных образований» </t>
  </si>
  <si>
    <t>3.1.3.</t>
  </si>
  <si>
    <t xml:space="preserve">Плата за размещение нестационарного торгового объекта (Постановление Администрации Петрозаводского городского округа от 13.05.2020 № 1162 "О предоставлении отсрочки уплаты платежей за выдачу решений о размещении нестационарных торговых объектов на территории Петрозаводского городского округа") </t>
  </si>
  <si>
    <t>Единый налог на вмененный доход (Решение Петрозаводского городского Совета от 03.06.2020 № 28/31-600 «О внесении изменений в Решение Петрозаводского городского Совета от 10.11.2005 № XXV/XXI-195 «О введении системы налогообложения в виде единого налога на вмененный доход для отдельных видов деятельности на территории Петрозаводского городского округа».)</t>
  </si>
  <si>
    <t>Аренда муниципального имущества (в т.ч. земельные участки) Петрозаводского городского округа  - (постановление Администрации Петрозаводского городского округа от 24.04.2020 № 1047 "О некоторых вопросах аренды муниципального имущества Петрозаводского городского округа")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</si>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</sst>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16" x14ac:knownFonts="1">
    <font>
      <sz val="11"/>
      <color theme="1"/>
      <name val="Times New Roman"/>
      <family val="2"/>
      <charset val="204"/>
    </font>
    <font>
      <sz val="13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/>
    <xf numFmtId="164" fontId="7" fillId="0" borderId="1" xfId="0" applyNumberFormat="1" applyFont="1" applyBorder="1"/>
    <xf numFmtId="164" fontId="2" fillId="0" borderId="1" xfId="0" applyNumberFormat="1" applyFont="1" applyFill="1" applyBorder="1"/>
    <xf numFmtId="164" fontId="7" fillId="0" borderId="1" xfId="0" applyNumberFormat="1" applyFont="1" applyFill="1" applyBorder="1"/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7" fillId="0" borderId="0" xfId="0" applyNumberFormat="1" applyFont="1" applyFill="1" applyBorder="1"/>
    <xf numFmtId="49" fontId="1" fillId="0" borderId="8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164" fontId="7" fillId="0" borderId="8" xfId="0" applyNumberFormat="1" applyFont="1" applyBorder="1"/>
    <xf numFmtId="0" fontId="2" fillId="0" borderId="0" xfId="0" applyFont="1" applyBorder="1" applyAlignme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5" fontId="0" fillId="0" borderId="0" xfId="0" applyNumberFormat="1"/>
    <xf numFmtId="164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164" fontId="2" fillId="0" borderId="0" xfId="0" applyNumberFormat="1" applyFont="1"/>
    <xf numFmtId="164" fontId="9" fillId="0" borderId="1" xfId="0" applyNumberFormat="1" applyFont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4" zoomScaleNormal="100" workbookViewId="0">
      <selection activeCell="K12" sqref="K12"/>
    </sheetView>
  </sheetViews>
  <sheetFormatPr defaultRowHeight="14.4" x14ac:dyDescent="0.25"/>
  <cols>
    <col min="1" max="1" width="38" customWidth="1"/>
    <col min="2" max="2" width="10.44140625" customWidth="1"/>
    <col min="3" max="3" width="12.44140625" customWidth="1"/>
    <col min="4" max="4" width="14.33203125" customWidth="1"/>
    <col min="5" max="5" width="28.5546875" customWidth="1"/>
  </cols>
  <sheetData>
    <row r="1" spans="1:5" ht="22.55" x14ac:dyDescent="0.35">
      <c r="A1" s="65" t="s">
        <v>9</v>
      </c>
      <c r="B1" s="65"/>
      <c r="C1" s="65"/>
      <c r="D1" s="65"/>
      <c r="E1" s="65"/>
    </row>
    <row r="2" spans="1:5" ht="17.55" x14ac:dyDescent="0.3">
      <c r="A2" s="66" t="s">
        <v>81</v>
      </c>
      <c r="B2" s="66"/>
      <c r="C2" s="66"/>
      <c r="D2" s="66"/>
      <c r="E2" s="66"/>
    </row>
    <row r="3" spans="1:5" x14ac:dyDescent="0.25">
      <c r="A3" s="13"/>
      <c r="B3" s="13"/>
      <c r="C3" s="13"/>
      <c r="D3" s="13"/>
      <c r="E3" s="14"/>
    </row>
    <row r="4" spans="1:5" x14ac:dyDescent="0.25">
      <c r="A4" s="67" t="s">
        <v>10</v>
      </c>
      <c r="B4" s="67" t="s">
        <v>11</v>
      </c>
      <c r="C4" s="68" t="s">
        <v>12</v>
      </c>
      <c r="D4" s="68"/>
      <c r="E4" s="67" t="s">
        <v>66</v>
      </c>
    </row>
    <row r="5" spans="1:5" ht="43.55" customHeight="1" x14ac:dyDescent="0.25">
      <c r="A5" s="67"/>
      <c r="B5" s="67"/>
      <c r="C5" s="15" t="s">
        <v>59</v>
      </c>
      <c r="D5" s="32" t="s">
        <v>58</v>
      </c>
      <c r="E5" s="67"/>
    </row>
    <row r="6" spans="1:5" ht="20.2" customHeight="1" x14ac:dyDescent="0.25">
      <c r="A6" s="16" t="s">
        <v>13</v>
      </c>
      <c r="B6" s="17" t="s">
        <v>0</v>
      </c>
      <c r="C6" s="58">
        <f>C8+C9</f>
        <v>3122234.83403</v>
      </c>
      <c r="D6" s="58">
        <f>D8+D9</f>
        <v>3311817.2956600003</v>
      </c>
      <c r="E6" s="58">
        <f>E8+E9</f>
        <v>8565919.21459</v>
      </c>
    </row>
    <row r="7" spans="1:5" ht="13.5" customHeight="1" x14ac:dyDescent="0.25">
      <c r="A7" s="18" t="s">
        <v>14</v>
      </c>
      <c r="B7" s="17"/>
      <c r="C7" s="58"/>
      <c r="D7" s="58"/>
      <c r="E7" s="58"/>
    </row>
    <row r="8" spans="1:5" ht="18" customHeight="1" x14ac:dyDescent="0.25">
      <c r="A8" s="18" t="s">
        <v>27</v>
      </c>
      <c r="B8" s="19" t="s">
        <v>0</v>
      </c>
      <c r="C8" s="59">
        <v>1198163.0838200001</v>
      </c>
      <c r="D8" s="59">
        <v>1106350.3498500001</v>
      </c>
      <c r="E8" s="59">
        <v>2474810</v>
      </c>
    </row>
    <row r="9" spans="1:5" ht="18.2" customHeight="1" x14ac:dyDescent="0.25">
      <c r="A9" s="18" t="s">
        <v>15</v>
      </c>
      <c r="B9" s="19" t="s">
        <v>0</v>
      </c>
      <c r="C9" s="59">
        <v>1924071.75021</v>
      </c>
      <c r="D9" s="59">
        <v>2205466.9458099999</v>
      </c>
      <c r="E9" s="59">
        <v>6091109.21459</v>
      </c>
    </row>
    <row r="10" spans="1:5" ht="18.8" customHeight="1" x14ac:dyDescent="0.25">
      <c r="A10" s="16" t="s">
        <v>16</v>
      </c>
      <c r="B10" s="17" t="s">
        <v>0</v>
      </c>
      <c r="C10" s="58">
        <f>C12+C13</f>
        <v>3110079.1806399999</v>
      </c>
      <c r="D10" s="58">
        <f>D12+D13</f>
        <v>3134164.9989099996</v>
      </c>
      <c r="E10" s="58">
        <f>E12+E13</f>
        <v>8583163.2431100011</v>
      </c>
    </row>
    <row r="11" spans="1:5" ht="21" customHeight="1" x14ac:dyDescent="0.25">
      <c r="A11" s="18" t="s">
        <v>17</v>
      </c>
      <c r="B11" s="17"/>
      <c r="C11" s="58"/>
      <c r="D11" s="58"/>
      <c r="E11" s="58"/>
    </row>
    <row r="12" spans="1:5" ht="43.55" customHeight="1" x14ac:dyDescent="0.25">
      <c r="A12" s="16" t="s">
        <v>18</v>
      </c>
      <c r="B12" s="17" t="s">
        <v>0</v>
      </c>
      <c r="C12" s="58">
        <v>1901896.0601900001</v>
      </c>
      <c r="D12" s="58">
        <v>2106780.9154399997</v>
      </c>
      <c r="E12" s="58">
        <v>6090798.2627999997</v>
      </c>
    </row>
    <row r="13" spans="1:5" ht="67.5" customHeight="1" x14ac:dyDescent="0.25">
      <c r="A13" s="16" t="s">
        <v>19</v>
      </c>
      <c r="B13" s="17" t="s">
        <v>0</v>
      </c>
      <c r="C13" s="58">
        <v>1208183.12045</v>
      </c>
      <c r="D13" s="58">
        <v>1027384.08347</v>
      </c>
      <c r="E13" s="58">
        <v>2492364.9803100009</v>
      </c>
    </row>
    <row r="14" spans="1:5" ht="17.25" customHeight="1" x14ac:dyDescent="0.25">
      <c r="A14" s="16" t="s">
        <v>20</v>
      </c>
      <c r="B14" s="17" t="s">
        <v>0</v>
      </c>
      <c r="C14" s="58">
        <f>C6-C10</f>
        <v>12155.653390000109</v>
      </c>
      <c r="D14" s="58">
        <f>D6-D10</f>
        <v>177652.29675000068</v>
      </c>
      <c r="E14" s="58">
        <f>E6-E10</f>
        <v>-17244.028520001099</v>
      </c>
    </row>
    <row r="19" spans="3:4" x14ac:dyDescent="0.25">
      <c r="C19" s="60"/>
    </row>
    <row r="20" spans="3:4" x14ac:dyDescent="0.25">
      <c r="D20" s="60"/>
    </row>
  </sheetData>
  <mergeCells count="6">
    <mergeCell ref="A1:E1"/>
    <mergeCell ref="A2:E2"/>
    <mergeCell ref="A4:A5"/>
    <mergeCell ref="B4:B5"/>
    <mergeCell ref="C4:D4"/>
    <mergeCell ref="E4:E5"/>
  </mergeCells>
  <pageMargins left="0.65" right="0.23622047244094491" top="0.59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37" zoomScale="70" zoomScaleNormal="70" workbookViewId="0">
      <selection activeCell="I40" sqref="I40"/>
    </sheetView>
  </sheetViews>
  <sheetFormatPr defaultColWidth="9.109375" defaultRowHeight="17.55" x14ac:dyDescent="0.3"/>
  <cols>
    <col min="1" max="1" width="7.5546875" style="7" customWidth="1"/>
    <col min="2" max="2" width="70" style="4" customWidth="1"/>
    <col min="3" max="3" width="11.5546875" style="8" customWidth="1"/>
    <col min="4" max="4" width="31.109375" style="4" customWidth="1"/>
    <col min="5" max="5" width="21.109375" style="4" customWidth="1"/>
    <col min="6" max="6" width="15.88671875" style="4" customWidth="1"/>
    <col min="7" max="16384" width="9.109375" style="4"/>
  </cols>
  <sheetData>
    <row r="1" spans="1:6" ht="22.55" x14ac:dyDescent="0.35">
      <c r="A1" s="65" t="s">
        <v>9</v>
      </c>
      <c r="B1" s="65"/>
      <c r="C1" s="65"/>
      <c r="D1" s="65"/>
      <c r="E1" s="65"/>
      <c r="F1" s="65"/>
    </row>
    <row r="2" spans="1:6" ht="28.5" customHeight="1" x14ac:dyDescent="0.3">
      <c r="A2" s="78" t="s">
        <v>34</v>
      </c>
      <c r="B2" s="78"/>
      <c r="C2" s="78"/>
      <c r="D2" s="78"/>
      <c r="E2" s="78"/>
      <c r="F2" s="78"/>
    </row>
    <row r="3" spans="1:6" ht="15.05" customHeight="1" x14ac:dyDescent="0.3">
      <c r="A3" s="77"/>
      <c r="B3" s="77"/>
      <c r="C3" s="77"/>
      <c r="D3" s="77"/>
      <c r="E3" s="77"/>
      <c r="F3" s="77"/>
    </row>
    <row r="4" spans="1:6" x14ac:dyDescent="0.3">
      <c r="A4" s="72" t="s">
        <v>8</v>
      </c>
      <c r="B4" s="73" t="s">
        <v>2</v>
      </c>
      <c r="C4" s="70" t="s">
        <v>6</v>
      </c>
      <c r="D4" s="74" t="s">
        <v>7</v>
      </c>
      <c r="E4" s="75"/>
      <c r="F4" s="76"/>
    </row>
    <row r="5" spans="1:6" s="3" customFormat="1" ht="51.05" customHeight="1" x14ac:dyDescent="0.3">
      <c r="A5" s="72"/>
      <c r="B5" s="73"/>
      <c r="C5" s="71"/>
      <c r="D5" s="2" t="s">
        <v>38</v>
      </c>
      <c r="E5" s="2" t="s">
        <v>39</v>
      </c>
      <c r="F5" s="1" t="s">
        <v>37</v>
      </c>
    </row>
    <row r="6" spans="1:6" s="33" customFormat="1" x14ac:dyDescent="0.3">
      <c r="A6" s="34" t="s">
        <v>35</v>
      </c>
      <c r="B6" s="35">
        <v>2</v>
      </c>
      <c r="C6" s="36">
        <v>3</v>
      </c>
      <c r="D6" s="37">
        <v>4</v>
      </c>
      <c r="E6" s="37">
        <v>5</v>
      </c>
      <c r="F6" s="38" t="s">
        <v>36</v>
      </c>
    </row>
    <row r="7" spans="1:6" x14ac:dyDescent="0.3">
      <c r="A7" s="5">
        <v>1</v>
      </c>
      <c r="B7" s="6" t="s">
        <v>1</v>
      </c>
      <c r="C7" s="24" t="s">
        <v>0</v>
      </c>
      <c r="D7" s="28">
        <f>D8+D16+D23</f>
        <v>3122234.83403</v>
      </c>
      <c r="E7" s="28">
        <f>E8+E16+E23</f>
        <v>3311817.2956600003</v>
      </c>
      <c r="F7" s="28">
        <f>E7/D7*100</f>
        <v>106.07201161051995</v>
      </c>
    </row>
    <row r="8" spans="1:6" ht="35.1" x14ac:dyDescent="0.3">
      <c r="A8" s="5" t="s">
        <v>3</v>
      </c>
      <c r="B8" s="6" t="s">
        <v>30</v>
      </c>
      <c r="C8" s="24" t="s">
        <v>0</v>
      </c>
      <c r="D8" s="28">
        <v>946630.02162999997</v>
      </c>
      <c r="E8" s="28">
        <v>885948.05807000003</v>
      </c>
      <c r="F8" s="28">
        <f t="shared" ref="F8:F27" si="0">E8/D8*100</f>
        <v>93.589685286389738</v>
      </c>
    </row>
    <row r="9" spans="1:6" x14ac:dyDescent="0.3">
      <c r="A9" s="5"/>
      <c r="B9" s="20" t="s">
        <v>33</v>
      </c>
      <c r="C9" s="24"/>
      <c r="D9" s="28"/>
      <c r="E9" s="28"/>
      <c r="F9" s="28"/>
    </row>
    <row r="10" spans="1:6" x14ac:dyDescent="0.3">
      <c r="A10" s="51" t="s">
        <v>68</v>
      </c>
      <c r="B10" s="10" t="s">
        <v>60</v>
      </c>
      <c r="C10" s="25" t="s">
        <v>0</v>
      </c>
      <c r="D10" s="29">
        <v>654499.30495999998</v>
      </c>
      <c r="E10" s="29">
        <v>630753.50502000004</v>
      </c>
      <c r="F10" s="28">
        <f t="shared" si="0"/>
        <v>96.371913650626226</v>
      </c>
    </row>
    <row r="11" spans="1:6" ht="35.1" x14ac:dyDescent="0.3">
      <c r="A11" s="52" t="s">
        <v>69</v>
      </c>
      <c r="B11" s="10" t="s">
        <v>22</v>
      </c>
      <c r="C11" s="25" t="s">
        <v>0</v>
      </c>
      <c r="D11" s="29">
        <v>104473.53879000001</v>
      </c>
      <c r="E11" s="29">
        <v>81023.348929999993</v>
      </c>
      <c r="F11" s="28">
        <f t="shared" si="0"/>
        <v>77.553943197868762</v>
      </c>
    </row>
    <row r="12" spans="1:6" x14ac:dyDescent="0.3">
      <c r="A12" s="52" t="s">
        <v>70</v>
      </c>
      <c r="B12" s="10" t="s">
        <v>61</v>
      </c>
      <c r="C12" s="25" t="s">
        <v>0</v>
      </c>
      <c r="D12" s="29">
        <v>60013.069990000004</v>
      </c>
      <c r="E12" s="29">
        <v>37044.196400000001</v>
      </c>
      <c r="F12" s="28">
        <f t="shared" si="0"/>
        <v>61.726881171339322</v>
      </c>
    </row>
    <row r="13" spans="1:6" ht="35.1" x14ac:dyDescent="0.3">
      <c r="A13" s="52" t="s">
        <v>71</v>
      </c>
      <c r="B13" s="10" t="s">
        <v>24</v>
      </c>
      <c r="C13" s="25" t="s">
        <v>0</v>
      </c>
      <c r="D13" s="29">
        <v>14094.85651</v>
      </c>
      <c r="E13" s="29">
        <v>13565.881450000001</v>
      </c>
      <c r="F13" s="28">
        <f>E13/D13*100</f>
        <v>96.247034798653658</v>
      </c>
    </row>
    <row r="14" spans="1:6" x14ac:dyDescent="0.3">
      <c r="A14" s="52" t="s">
        <v>72</v>
      </c>
      <c r="B14" s="10" t="s">
        <v>21</v>
      </c>
      <c r="C14" s="25" t="s">
        <v>0</v>
      </c>
      <c r="D14" s="29">
        <v>64831.750110000001</v>
      </c>
      <c r="E14" s="29">
        <v>73917.575790000003</v>
      </c>
      <c r="F14" s="28">
        <f t="shared" si="0"/>
        <v>114.01446924475135</v>
      </c>
    </row>
    <row r="15" spans="1:6" x14ac:dyDescent="0.3">
      <c r="A15" s="52" t="s">
        <v>73</v>
      </c>
      <c r="B15" s="10" t="s">
        <v>62</v>
      </c>
      <c r="C15" s="25" t="s">
        <v>0</v>
      </c>
      <c r="D15" s="29">
        <v>8737.6819500000001</v>
      </c>
      <c r="E15" s="29">
        <v>9425.2023300000001</v>
      </c>
      <c r="F15" s="28">
        <f t="shared" si="0"/>
        <v>107.86845279942925</v>
      </c>
    </row>
    <row r="16" spans="1:6" ht="35.1" x14ac:dyDescent="0.3">
      <c r="A16" s="5" t="s">
        <v>4</v>
      </c>
      <c r="B16" s="6" t="s">
        <v>31</v>
      </c>
      <c r="C16" s="24" t="s">
        <v>0</v>
      </c>
      <c r="D16" s="28">
        <v>251533.06219</v>
      </c>
      <c r="E16" s="28">
        <v>220402.29178</v>
      </c>
      <c r="F16" s="28">
        <f t="shared" si="0"/>
        <v>87.623587078789342</v>
      </c>
    </row>
    <row r="17" spans="1:6" x14ac:dyDescent="0.3">
      <c r="A17" s="5"/>
      <c r="B17" s="26" t="s">
        <v>33</v>
      </c>
      <c r="C17" s="24"/>
      <c r="D17" s="28"/>
      <c r="E17" s="28"/>
      <c r="F17" s="28"/>
    </row>
    <row r="18" spans="1:6" ht="35.1" x14ac:dyDescent="0.3">
      <c r="A18" s="52" t="s">
        <v>74</v>
      </c>
      <c r="B18" s="21" t="s">
        <v>23</v>
      </c>
      <c r="C18" s="25" t="s">
        <v>0</v>
      </c>
      <c r="D18" s="29">
        <v>116782.43475</v>
      </c>
      <c r="E18" s="29">
        <v>101374.99471</v>
      </c>
      <c r="F18" s="28">
        <f t="shared" si="0"/>
        <v>86.806714491795617</v>
      </c>
    </row>
    <row r="19" spans="1:6" x14ac:dyDescent="0.3">
      <c r="A19" s="5"/>
      <c r="B19" s="26" t="s">
        <v>33</v>
      </c>
      <c r="C19" s="25"/>
      <c r="D19" s="29"/>
      <c r="E19" s="29"/>
      <c r="F19" s="28"/>
    </row>
    <row r="20" spans="1:6" ht="47" x14ac:dyDescent="0.3">
      <c r="A20" s="53" t="s">
        <v>75</v>
      </c>
      <c r="B20" s="48" t="s">
        <v>63</v>
      </c>
      <c r="C20" s="50" t="s">
        <v>0</v>
      </c>
      <c r="D20" s="64">
        <f>71109.73306+15323.23136</f>
        <v>86432.964420000004</v>
      </c>
      <c r="E20" s="64">
        <f>58457.49324+11285.0946</f>
        <v>69742.587840000007</v>
      </c>
      <c r="F20" s="28">
        <f t="shared" si="0"/>
        <v>80.689801984695137</v>
      </c>
    </row>
    <row r="21" spans="1:6" x14ac:dyDescent="0.3">
      <c r="A21" s="53" t="s">
        <v>76</v>
      </c>
      <c r="B21" s="48" t="s">
        <v>64</v>
      </c>
      <c r="C21" s="50" t="s">
        <v>0</v>
      </c>
      <c r="D21" s="64">
        <f>263.73706+7375.17573</f>
        <v>7638.9127900000003</v>
      </c>
      <c r="E21" s="64">
        <f>97.71014+3446.24483</f>
        <v>3543.9549700000002</v>
      </c>
      <c r="F21" s="28">
        <f t="shared" si="0"/>
        <v>46.393447175353863</v>
      </c>
    </row>
    <row r="22" spans="1:6" ht="35.1" x14ac:dyDescent="0.3">
      <c r="A22" s="52" t="s">
        <v>77</v>
      </c>
      <c r="B22" s="21" t="s">
        <v>25</v>
      </c>
      <c r="C22" s="25" t="s">
        <v>0</v>
      </c>
      <c r="D22" s="29">
        <v>65352.530160000002</v>
      </c>
      <c r="E22" s="29">
        <v>57093.854449999999</v>
      </c>
      <c r="F22" s="28">
        <f t="shared" si="0"/>
        <v>87.362882982830783</v>
      </c>
    </row>
    <row r="23" spans="1:6" ht="35.1" x14ac:dyDescent="0.3">
      <c r="A23" s="5" t="s">
        <v>5</v>
      </c>
      <c r="B23" s="22" t="s">
        <v>32</v>
      </c>
      <c r="C23" s="24" t="s">
        <v>0</v>
      </c>
      <c r="D23" s="28">
        <v>1924071.75021</v>
      </c>
      <c r="E23" s="28">
        <v>2205466.9458099999</v>
      </c>
      <c r="F23" s="28">
        <f t="shared" si="0"/>
        <v>114.6249845188615</v>
      </c>
    </row>
    <row r="24" spans="1:6" x14ac:dyDescent="0.3">
      <c r="A24" s="5"/>
      <c r="B24" s="27" t="s">
        <v>14</v>
      </c>
      <c r="C24" s="24"/>
      <c r="D24" s="28"/>
      <c r="E24" s="28"/>
      <c r="F24" s="28"/>
    </row>
    <row r="25" spans="1:6" x14ac:dyDescent="0.3">
      <c r="A25" s="54" t="s">
        <v>78</v>
      </c>
      <c r="B25" s="10" t="s">
        <v>28</v>
      </c>
      <c r="C25" s="25" t="s">
        <v>0</v>
      </c>
      <c r="D25" s="29">
        <f>131885.74882+279562.06516</f>
        <v>411447.81397999998</v>
      </c>
      <c r="E25" s="29">
        <f>49939.4+288984.50746+95767.50806</f>
        <v>434691.41552000004</v>
      </c>
      <c r="F25" s="28">
        <f t="shared" si="0"/>
        <v>105.64922227078108</v>
      </c>
    </row>
    <row r="26" spans="1:6" x14ac:dyDescent="0.3">
      <c r="A26" s="55" t="s">
        <v>79</v>
      </c>
      <c r="B26" s="23" t="s">
        <v>29</v>
      </c>
      <c r="C26" s="9" t="s">
        <v>0</v>
      </c>
      <c r="D26" s="29">
        <v>0</v>
      </c>
      <c r="E26" s="29">
        <v>0</v>
      </c>
      <c r="F26" s="61" t="s">
        <v>84</v>
      </c>
    </row>
    <row r="27" spans="1:6" x14ac:dyDescent="0.3">
      <c r="A27" s="54" t="s">
        <v>80</v>
      </c>
      <c r="B27" s="10" t="s">
        <v>26</v>
      </c>
      <c r="C27" s="25" t="s">
        <v>0</v>
      </c>
      <c r="D27" s="29">
        <v>1511320.2911700001</v>
      </c>
      <c r="E27" s="29">
        <v>1768572.0121500001</v>
      </c>
      <c r="F27" s="28">
        <f t="shared" si="0"/>
        <v>117.0216546739306</v>
      </c>
    </row>
    <row r="28" spans="1:6" x14ac:dyDescent="0.3">
      <c r="A28" s="41"/>
      <c r="B28" s="42"/>
      <c r="C28" s="43"/>
      <c r="D28" s="44"/>
      <c r="E28" s="44"/>
      <c r="F28" s="44"/>
    </row>
    <row r="29" spans="1:6" ht="61.55" customHeight="1" x14ac:dyDescent="0.3">
      <c r="A29" s="69" t="s">
        <v>67</v>
      </c>
      <c r="B29" s="69"/>
      <c r="C29" s="69"/>
      <c r="D29" s="69"/>
      <c r="E29" s="45"/>
      <c r="F29" s="45"/>
    </row>
    <row r="30" spans="1:6" x14ac:dyDescent="0.3">
      <c r="A30" s="47" t="s">
        <v>44</v>
      </c>
      <c r="B30" s="49" t="s">
        <v>45</v>
      </c>
      <c r="C30" s="49" t="s">
        <v>6</v>
      </c>
      <c r="D30" s="49" t="s">
        <v>46</v>
      </c>
      <c r="E30" s="33"/>
      <c r="F30" s="33"/>
    </row>
    <row r="31" spans="1:6" ht="64.5" customHeight="1" x14ac:dyDescent="0.3">
      <c r="A31" s="5" t="s">
        <v>35</v>
      </c>
      <c r="B31" s="6" t="s">
        <v>43</v>
      </c>
      <c r="C31" s="24" t="s">
        <v>0</v>
      </c>
      <c r="D31" s="30">
        <f>D32+D33+D34</f>
        <v>151138</v>
      </c>
      <c r="E31" s="39"/>
      <c r="F31" s="39"/>
    </row>
    <row r="32" spans="1:6" s="11" customFormat="1" ht="26.3" customHeight="1" x14ac:dyDescent="0.3">
      <c r="A32" s="5" t="s">
        <v>3</v>
      </c>
      <c r="B32" s="10" t="s">
        <v>40</v>
      </c>
      <c r="C32" s="25" t="s">
        <v>0</v>
      </c>
      <c r="D32" s="31">
        <v>93295.3</v>
      </c>
      <c r="E32" s="40"/>
      <c r="F32" s="40"/>
    </row>
    <row r="33" spans="1:6" s="11" customFormat="1" ht="26.3" customHeight="1" x14ac:dyDescent="0.3">
      <c r="A33" s="5" t="s">
        <v>4</v>
      </c>
      <c r="B33" s="10" t="s">
        <v>41</v>
      </c>
      <c r="C33" s="25" t="s">
        <v>0</v>
      </c>
      <c r="D33" s="31">
        <v>6993</v>
      </c>
      <c r="E33" s="40"/>
      <c r="F33" s="40"/>
    </row>
    <row r="34" spans="1:6" s="11" customFormat="1" ht="26.3" customHeight="1" x14ac:dyDescent="0.3">
      <c r="A34" s="5" t="s">
        <v>5</v>
      </c>
      <c r="B34" s="10" t="s">
        <v>42</v>
      </c>
      <c r="C34" s="25" t="s">
        <v>0</v>
      </c>
      <c r="D34" s="31">
        <v>50849.7</v>
      </c>
      <c r="E34" s="40"/>
      <c r="F34" s="40"/>
    </row>
    <row r="35" spans="1:6" ht="51.35" customHeight="1" x14ac:dyDescent="0.3">
      <c r="A35" s="5" t="s">
        <v>47</v>
      </c>
      <c r="B35" s="57" t="s">
        <v>49</v>
      </c>
      <c r="C35" s="25" t="s">
        <v>0</v>
      </c>
      <c r="D35" s="28">
        <v>49939.4</v>
      </c>
    </row>
    <row r="36" spans="1:6" ht="160.30000000000001" customHeight="1" x14ac:dyDescent="0.3">
      <c r="A36" s="5" t="s">
        <v>48</v>
      </c>
      <c r="B36" s="12" t="s">
        <v>51</v>
      </c>
      <c r="C36" s="46"/>
      <c r="D36" s="62" t="s">
        <v>85</v>
      </c>
      <c r="F36" s="63"/>
    </row>
    <row r="37" spans="1:6" ht="55.1" customHeight="1" x14ac:dyDescent="0.3">
      <c r="A37" s="5" t="s">
        <v>50</v>
      </c>
      <c r="B37" s="57" t="s">
        <v>83</v>
      </c>
      <c r="C37" s="46"/>
      <c r="D37" s="28">
        <f>D38+D42</f>
        <v>50849.7</v>
      </c>
    </row>
    <row r="38" spans="1:6" ht="41.95" customHeight="1" x14ac:dyDescent="0.3">
      <c r="A38" s="5" t="s">
        <v>52</v>
      </c>
      <c r="B38" s="56" t="s">
        <v>82</v>
      </c>
      <c r="C38" s="25" t="s">
        <v>0</v>
      </c>
      <c r="D38" s="28">
        <f>D39+D40+D41</f>
        <v>50849.7</v>
      </c>
    </row>
    <row r="39" spans="1:6" ht="142.75" customHeight="1" x14ac:dyDescent="0.3">
      <c r="A39" s="5" t="s">
        <v>54</v>
      </c>
      <c r="B39" s="57" t="s">
        <v>88</v>
      </c>
      <c r="C39" s="25" t="s">
        <v>0</v>
      </c>
      <c r="D39" s="28">
        <v>36000</v>
      </c>
    </row>
    <row r="40" spans="1:6" ht="116.45" customHeight="1" x14ac:dyDescent="0.3">
      <c r="A40" s="5" t="s">
        <v>55</v>
      </c>
      <c r="B40" s="57" t="s">
        <v>89</v>
      </c>
      <c r="C40" s="25" t="s">
        <v>0</v>
      </c>
      <c r="D40" s="28">
        <f>10908.2+65.9+3081</f>
        <v>14055.1</v>
      </c>
    </row>
    <row r="41" spans="1:6" ht="129" customHeight="1" x14ac:dyDescent="0.3">
      <c r="A41" s="5" t="s">
        <v>86</v>
      </c>
      <c r="B41" s="57" t="s">
        <v>87</v>
      </c>
      <c r="C41" s="25"/>
      <c r="D41" s="28">
        <v>794.6</v>
      </c>
    </row>
    <row r="42" spans="1:6" ht="32.6" customHeight="1" x14ac:dyDescent="0.3">
      <c r="A42" s="5" t="s">
        <v>53</v>
      </c>
      <c r="B42" s="57" t="s">
        <v>65</v>
      </c>
      <c r="C42" s="25" t="s">
        <v>0</v>
      </c>
      <c r="D42" s="28">
        <v>0</v>
      </c>
    </row>
    <row r="43" spans="1:6" x14ac:dyDescent="0.3">
      <c r="A43" s="5" t="s">
        <v>56</v>
      </c>
      <c r="B43" s="79" t="s">
        <v>90</v>
      </c>
      <c r="C43" s="25" t="s">
        <v>0</v>
      </c>
      <c r="D43" s="28">
        <v>0</v>
      </c>
    </row>
    <row r="44" spans="1:6" x14ac:dyDescent="0.3">
      <c r="A44" s="5" t="s">
        <v>57</v>
      </c>
      <c r="B44" s="79" t="s">
        <v>90</v>
      </c>
      <c r="C44" s="25" t="s">
        <v>0</v>
      </c>
      <c r="D44" s="28">
        <v>0</v>
      </c>
    </row>
  </sheetData>
  <mergeCells count="8">
    <mergeCell ref="A29:D29"/>
    <mergeCell ref="A1:F1"/>
    <mergeCell ref="C4:C5"/>
    <mergeCell ref="A4:A5"/>
    <mergeCell ref="B4:B5"/>
    <mergeCell ref="D4:F4"/>
    <mergeCell ref="A3:F3"/>
    <mergeCell ref="A2:F2"/>
  </mergeCells>
  <pageMargins left="0.43307086614173229" right="0.23622047244094491" top="0.70866141732283472" bottom="0.15748031496062992" header="0.15748031496062992" footer="0.15748031496062992"/>
  <pageSetup paperSize="9" scale="60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Основн.параметры</vt:lpstr>
      <vt:lpstr>Показ. исп. бюдж.</vt:lpstr>
      <vt:lpstr>'Показ. исп. бюдж.'!Заголовки_для_печати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Курченкова Елена Владимировна</dc:creator>
  <cp:lastModifiedBy>Агеева Майя</cp:lastModifiedBy>
  <cp:lastPrinted>2020-07-20T11:36:37Z</cp:lastPrinted>
  <dcterms:created xsi:type="dcterms:W3CDTF">2016-06-09T13:45:12Z</dcterms:created>
  <dcterms:modified xsi:type="dcterms:W3CDTF">2020-07-20T12:53:03Z</dcterms:modified>
</cp:coreProperties>
</file>