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9230" windowHeight="120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Лист1!$A$1:$G$86</definedName>
  </definedNames>
  <calcPr calcId="125725"/>
</workbook>
</file>

<file path=xl/calcChain.xml><?xml version="1.0" encoding="utf-8"?>
<calcChain xmlns="http://schemas.openxmlformats.org/spreadsheetml/2006/main">
  <c r="F60" i="1"/>
  <c r="F21"/>
  <c r="E21"/>
  <c r="F18"/>
  <c r="E18"/>
  <c r="F15"/>
  <c r="E15"/>
  <c r="F24"/>
  <c r="F73"/>
  <c r="E73"/>
  <c r="D73"/>
  <c r="F71"/>
  <c r="E71"/>
  <c r="D60"/>
  <c r="E60"/>
  <c r="D81" l="1"/>
  <c r="E81"/>
  <c r="D79"/>
  <c r="F79"/>
  <c r="E79"/>
  <c r="D77"/>
  <c r="F77"/>
  <c r="E77"/>
  <c r="D71"/>
  <c r="D66"/>
  <c r="F66"/>
  <c r="E66"/>
  <c r="D63"/>
  <c r="F63"/>
  <c r="E63"/>
  <c r="F55"/>
  <c r="E55"/>
  <c r="D55"/>
  <c r="D52"/>
  <c r="F52"/>
  <c r="E52"/>
  <c r="D50"/>
  <c r="F50"/>
  <c r="E50"/>
  <c r="F36"/>
  <c r="E36"/>
  <c r="F33"/>
  <c r="E33"/>
</calcChain>
</file>

<file path=xl/sharedStrings.xml><?xml version="1.0" encoding="utf-8"?>
<sst xmlns="http://schemas.openxmlformats.org/spreadsheetml/2006/main" count="228" uniqueCount="108">
  <si>
    <t>№ п/п</t>
  </si>
  <si>
    <t>Наименование показателя</t>
  </si>
  <si>
    <t>Ед. изм.</t>
  </si>
  <si>
    <t>1.</t>
  </si>
  <si>
    <t>%</t>
  </si>
  <si>
    <t>в том числе:</t>
  </si>
  <si>
    <t>1.1.</t>
  </si>
  <si>
    <t>обрабатывающие производства</t>
  </si>
  <si>
    <t>1.2.</t>
  </si>
  <si>
    <t xml:space="preserve">обеспечение электрической энергией, газом и паром; кондиционирование воздуха </t>
  </si>
  <si>
    <t>1.3.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</si>
  <si>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</si>
  <si>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</si>
  <si>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</si>
  <si>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2.1.</t>
  </si>
  <si>
    <t>в том числе на душу населения</t>
  </si>
  <si>
    <t>тыс. руб./чел.</t>
  </si>
  <si>
    <t>2.2.</t>
  </si>
  <si>
    <t>2.3.</t>
  </si>
  <si>
    <t>3.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</si>
  <si>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</si>
  <si>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t>4.</t>
  </si>
  <si>
    <t>4.1.</t>
  </si>
  <si>
    <r>
      <t xml:space="preserve">в том числе 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</si>
  <si>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t>5.</t>
  </si>
  <si>
    <t>Ввод в действие жилых домов,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</si>
  <si>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</si>
  <si>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</si>
  <si>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</si>
  <si>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</si>
  <si>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</si>
  <si>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</si>
  <si>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</si>
  <si>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</si>
  <si>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</si>
  <si>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</si>
  <si>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</si>
  <si>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</si>
  <si>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</si>
  <si>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</si>
  <si>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</si>
  <si>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</si>
  <si>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</si>
  <si>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</si>
  <si>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</si>
  <si>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</si>
  <si>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</si>
  <si>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</si>
  <si>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</si>
  <si>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</si>
  <si>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</si>
  <si>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</si>
  <si>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</si>
  <si>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</si>
  <si>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</si>
  <si>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</si>
  <si>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</si>
  <si>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</si>
  <si>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</si>
  <si>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</si>
  <si>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</si>
  <si>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</si>
  <si>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</si>
  <si>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</si>
  <si>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</si>
  <si>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</si>
  <si>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r>
      <t xml:space="preserve">Объем работ, выполненных по виду деятельности «Строительство»  </t>
    </r>
    <r>
      <rPr>
        <sz val="9"/>
        <rFont val="Times New Roman"/>
        <family val="1"/>
        <charset val="204"/>
      </rPr>
      <t xml:space="preserve">
(по полному гругу организаций) </t>
    </r>
  </si>
  <si>
    <r>
      <t>Оборот розничной торговли</t>
    </r>
    <r>
      <rPr>
        <sz val="9"/>
        <color theme="1"/>
        <rFont val="Times New Roman"/>
        <family val="1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</si>
  <si>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</si>
  <si>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9"/>
        <color theme="1"/>
        <rFont val="Times New Roman"/>
        <family val="1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</si>
  <si>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</si>
  <si>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Среднесписочная численность работников (без внешних совместителей) </t>
    </r>
    <r>
      <rPr>
        <sz val="9"/>
        <rFont val="Times New Roman"/>
        <family val="1"/>
        <charset val="204"/>
      </rPr>
      <t>по крупным и средним организациям</t>
    </r>
  </si>
  <si>
    <r>
      <t>Среднемесячная заработная плата одного работника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</si>
  <si>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Уровень безработицы </t>
    </r>
    <r>
      <rPr>
        <sz val="9"/>
        <rFont val="Times New Roman"/>
        <family val="1"/>
        <charset val="204"/>
      </rPr>
      <t>(к численности трудоспособного населения)</t>
    </r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</si>
  <si>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</si>
  <si>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</si>
  <si>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</si>
  <si>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</si>
  <si>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</si>
  <si>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2022 год</t>
  </si>
  <si>
    <t>2021 год</t>
  </si>
  <si>
    <t>2020 год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</si>
  <si>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</si>
  <si>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</si>
  <si>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</si>
  <si>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</si>
  <si>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r>
      <t>Индекс промышленного производства</t>
    </r>
    <r>
      <rPr>
        <sz val="11"/>
        <color theme="1"/>
        <rFont val="Times New Roman"/>
        <family val="1"/>
        <charset val="204"/>
      </rPr>
      <t xml:space="preserve">  (без  субъектов малого предпринимательства  и организаций со средней численностью работников до 15 человек)</t>
    </r>
  </si>
  <si>
    <t>Численность населения (на конец отчетного года</t>
  </si>
  <si>
    <t>в том числе на 1 жителя</t>
  </si>
  <si>
    <t>кв. м общей площади/   чел.</t>
  </si>
  <si>
    <t>Миграционный прирост,                              убыль (-)</t>
  </si>
  <si>
    <t xml:space="preserve">естественный прирост (убыль) на        1 тыс. человек </t>
  </si>
  <si>
    <t xml:space="preserve">миграционный прирост (убыль) на        1 тыс. человек </t>
  </si>
  <si>
    <t>Наименование муниципального образования</t>
  </si>
  <si>
    <t>*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</si>
  <si>
    <t>Значение показателя*</t>
  </si>
  <si>
    <t>нет данных</t>
  </si>
  <si>
    <t>x</t>
  </si>
  <si>
    <t>х</t>
  </si>
  <si>
    <r>
      <t xml:space="preserve">Комментарий
</t>
    </r>
    <r>
      <rPr>
        <b/>
        <sz val="10"/>
        <color theme="1"/>
        <rFont val="Times New Roman"/>
        <family val="1"/>
        <charset val="204"/>
      </rPr>
      <t>(при необходи-мости)</t>
    </r>
  </si>
  <si>
    <t>на 01.01. 2023 нет данных</t>
  </si>
  <si>
    <t>без учета переписи населения</t>
  </si>
  <si>
    <r>
      <rPr>
        <b/>
        <sz val="11"/>
        <color theme="1"/>
        <rFont val="Calibri"/>
        <family val="2"/>
        <charset val="204"/>
        <scheme val="minor"/>
      </rPr>
      <t xml:space="preserve">Ф.И.О. лица, ответственного за предоставление данных анкеты: </t>
    </r>
    <r>
      <rPr>
        <b/>
        <u/>
        <sz val="11"/>
        <color theme="1"/>
        <rFont val="Calibri"/>
        <family val="2"/>
        <charset val="204"/>
        <scheme val="minor"/>
      </rPr>
      <t xml:space="preserve"> </t>
    </r>
    <r>
      <rPr>
        <u/>
        <sz val="11"/>
        <color theme="1"/>
        <rFont val="Calibri"/>
        <family val="2"/>
        <charset val="204"/>
        <scheme val="minor"/>
      </rPr>
      <t>Кузнецов Алексей Владимирович</t>
    </r>
  </si>
  <si>
    <t xml:space="preserve">            Городской округ город Рыбинск Ярославской области</t>
  </si>
  <si>
    <t>Ярославльстатом не формируется индекс промышленного производства  по муниципальным образованиям</t>
  </si>
  <si>
    <t>информация за 2022 год будет предоставлена Ярославльстатом в ноябре 2023 года</t>
  </si>
  <si>
    <r>
      <t xml:space="preserve">Адрес электронной почты: </t>
    </r>
    <r>
      <rPr>
        <sz val="11"/>
        <color theme="1"/>
        <rFont val="Calibri"/>
        <family val="2"/>
        <charset val="204"/>
        <scheme val="minor"/>
      </rPr>
      <t>kuznetsov@rybadm.ru; 1094@rybadm.ru</t>
    </r>
  </si>
  <si>
    <r>
      <t xml:space="preserve">Телефон: </t>
    </r>
    <r>
      <rPr>
        <u/>
        <sz val="11"/>
        <color theme="1"/>
        <rFont val="Calibri"/>
        <family val="2"/>
        <charset val="204"/>
        <scheme val="minor"/>
      </rPr>
      <t>+7(4855)29-00-14; +7(4855)29-00-94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</si>
</sst>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0" fillId="0" borderId="0" xfId="0" applyBorder="1"/>
    <xf numFmtId="164" fontId="2" fillId="0" borderId="1" xfId="0" applyNumberFormat="1" applyFont="1" applyFill="1" applyBorder="1" applyAlignment="1">
      <alignment vertical="top" wrapText="1"/>
    </xf>
    <xf numFmtId="0" fontId="0" fillId="0" borderId="0" xfId="0" applyAlignment="1"/>
    <xf numFmtId="0" fontId="1" fillId="0" borderId="3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2" fontId="0" fillId="0" borderId="0" xfId="0" applyNumberFormat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6"/>
  <sheetViews>
    <sheetView tabSelected="1" view="pageBreakPreview" topLeftCell="A66" zoomScale="115" zoomScaleNormal="90" zoomScaleSheetLayoutView="115" workbookViewId="0">
      <selection activeCell="A85" sqref="A85:G85"/>
    </sheetView>
  </sheetViews>
  <sheetFormatPr defaultRowHeight="15"/>
  <cols>
    <col min="1" max="1" width="4.7109375" style="35" customWidth="1"/>
    <col min="2" max="2" width="36.5703125" customWidth="1"/>
    <col min="3" max="3" width="13.42578125" customWidth="1"/>
    <col min="4" max="5" width="11.28515625" customWidth="1"/>
    <col min="6" max="6" width="11.85546875" customWidth="1"/>
    <col min="7" max="7" width="16.42578125" customWidth="1"/>
    <col min="13" max="13" width="10" bestFit="1" customWidth="1"/>
  </cols>
  <sheetData>
    <row r="1" spans="1:7" ht="51" customHeight="1">
      <c r="A1" s="68" t="s">
        <v>85</v>
      </c>
      <c r="B1" s="68"/>
      <c r="C1" s="68"/>
      <c r="D1" s="68"/>
      <c r="E1" s="68"/>
      <c r="F1" s="68"/>
      <c r="G1" s="68"/>
    </row>
    <row r="2" spans="1:7" ht="20.25" customHeight="1">
      <c r="A2" s="55" t="s">
        <v>93</v>
      </c>
      <c r="B2" s="55"/>
      <c r="C2" s="55"/>
      <c r="D2" s="55"/>
      <c r="E2" s="55"/>
      <c r="F2" s="55"/>
      <c r="G2" s="55"/>
    </row>
    <row r="3" spans="1:7" ht="19.5" customHeight="1">
      <c r="A3" s="55" t="s">
        <v>103</v>
      </c>
      <c r="B3" s="55"/>
      <c r="C3" s="55"/>
      <c r="D3" s="55"/>
      <c r="E3" s="55"/>
      <c r="F3" s="55"/>
      <c r="G3" s="55"/>
    </row>
    <row r="5" spans="1:7" ht="39.75" customHeight="1">
      <c r="A5" s="60" t="s">
        <v>0</v>
      </c>
      <c r="B5" s="60" t="s">
        <v>1</v>
      </c>
      <c r="C5" s="60" t="s">
        <v>2</v>
      </c>
      <c r="D5" s="57" t="s">
        <v>95</v>
      </c>
      <c r="E5" s="58"/>
      <c r="F5" s="59"/>
      <c r="G5" s="60" t="s">
        <v>99</v>
      </c>
    </row>
    <row r="6" spans="1:7" ht="19.5" customHeight="1">
      <c r="A6" s="61"/>
      <c r="B6" s="61"/>
      <c r="C6" s="61"/>
      <c r="D6" s="4" t="s">
        <v>81</v>
      </c>
      <c r="E6" s="4" t="s">
        <v>80</v>
      </c>
      <c r="F6" s="2" t="s">
        <v>79</v>
      </c>
      <c r="G6" s="61"/>
    </row>
    <row r="7" spans="1:7" ht="72.75" customHeight="1">
      <c r="A7" s="62" t="s">
        <v>3</v>
      </c>
      <c r="B7" s="3" t="s">
        <v>86</v>
      </c>
      <c r="C7" s="4" t="s">
        <v>4</v>
      </c>
      <c r="D7" s="50" t="s">
        <v>98</v>
      </c>
      <c r="E7" s="50" t="s">
        <v>98</v>
      </c>
      <c r="F7" s="2" t="s">
        <v>98</v>
      </c>
      <c r="G7" s="65" t="s">
        <v>104</v>
      </c>
    </row>
    <row r="8" spans="1:7" ht="18" customHeight="1">
      <c r="A8" s="63"/>
      <c r="B8" s="5" t="s">
        <v>5</v>
      </c>
      <c r="C8" s="4"/>
      <c r="D8" s="50"/>
      <c r="E8" s="50"/>
      <c r="F8" s="2"/>
      <c r="G8" s="66"/>
    </row>
    <row r="9" spans="1:7" ht="12.75" customHeight="1">
      <c r="A9" s="34" t="s">
        <v>6</v>
      </c>
      <c r="B9" s="6" t="s">
        <v>7</v>
      </c>
      <c r="C9" s="7" t="s">
        <v>4</v>
      </c>
      <c r="D9" s="7" t="s">
        <v>98</v>
      </c>
      <c r="E9" s="7" t="s">
        <v>98</v>
      </c>
      <c r="F9" s="11" t="s">
        <v>98</v>
      </c>
      <c r="G9" s="66"/>
    </row>
    <row r="10" spans="1:7" ht="42" customHeight="1">
      <c r="A10" s="34" t="s">
        <v>8</v>
      </c>
      <c r="B10" s="8" t="s">
        <v>9</v>
      </c>
      <c r="C10" s="7" t="s">
        <v>4</v>
      </c>
      <c r="D10" s="7" t="s">
        <v>98</v>
      </c>
      <c r="E10" s="7" t="s">
        <v>98</v>
      </c>
      <c r="F10" s="11" t="s">
        <v>98</v>
      </c>
      <c r="G10" s="66"/>
    </row>
    <row r="11" spans="1:7" ht="63" customHeight="1">
      <c r="A11" s="34" t="s">
        <v>10</v>
      </c>
      <c r="B11" s="8" t="s">
        <v>11</v>
      </c>
      <c r="C11" s="7" t="s">
        <v>4</v>
      </c>
      <c r="D11" s="7" t="s">
        <v>98</v>
      </c>
      <c r="E11" s="7" t="s">
        <v>98</v>
      </c>
      <c r="F11" s="11" t="s">
        <v>98</v>
      </c>
      <c r="G11" s="67"/>
    </row>
    <row r="12" spans="1:7" ht="109.5" customHeight="1">
      <c r="A12" s="62" t="s">
        <v>12</v>
      </c>
      <c r="B12" s="6" t="s">
        <v>13</v>
      </c>
      <c r="C12" s="2" t="s">
        <v>75</v>
      </c>
      <c r="D12" s="9">
        <v>87866.544999999998</v>
      </c>
      <c r="E12" s="9">
        <v>94033.892000000007</v>
      </c>
      <c r="F12" s="9">
        <v>94331.657000000007</v>
      </c>
      <c r="G12" s="10"/>
    </row>
    <row r="13" spans="1:7" ht="20.25" customHeight="1">
      <c r="A13" s="63"/>
      <c r="B13" s="6" t="s">
        <v>5</v>
      </c>
      <c r="C13" s="7"/>
      <c r="D13" s="7"/>
      <c r="E13" s="7"/>
      <c r="F13" s="11"/>
      <c r="G13" s="10"/>
    </row>
    <row r="14" spans="1:7" ht="13.5" customHeight="1">
      <c r="A14" s="62" t="s">
        <v>14</v>
      </c>
      <c r="B14" s="12" t="s">
        <v>7</v>
      </c>
      <c r="C14" s="4" t="s">
        <v>75</v>
      </c>
      <c r="D14" s="9">
        <v>78732.285000000003</v>
      </c>
      <c r="E14" s="9">
        <v>85624.929000000004</v>
      </c>
      <c r="F14" s="13">
        <v>85736.629000000001</v>
      </c>
      <c r="G14" s="10"/>
    </row>
    <row r="15" spans="1:7" ht="31.5" customHeight="1">
      <c r="A15" s="64"/>
      <c r="B15" s="6" t="s">
        <v>74</v>
      </c>
      <c r="C15" s="7" t="s">
        <v>4</v>
      </c>
      <c r="D15" s="39">
        <v>97</v>
      </c>
      <c r="E15" s="39">
        <f>E14/D14%</f>
        <v>108.75453316260287</v>
      </c>
      <c r="F15" s="39">
        <f>F14/E14%</f>
        <v>100.13045266291549</v>
      </c>
      <c r="G15" s="10"/>
    </row>
    <row r="16" spans="1:7" ht="14.25" customHeight="1">
      <c r="A16" s="63"/>
      <c r="B16" s="6" t="s">
        <v>15</v>
      </c>
      <c r="C16" s="7" t="s">
        <v>16</v>
      </c>
      <c r="D16" s="39">
        <v>429</v>
      </c>
      <c r="E16" s="39">
        <v>473.1</v>
      </c>
      <c r="F16" s="36">
        <v>489.4</v>
      </c>
      <c r="G16" s="10"/>
    </row>
    <row r="17" spans="1:13" ht="47.25" customHeight="1">
      <c r="A17" s="62" t="s">
        <v>17</v>
      </c>
      <c r="B17" s="16" t="s">
        <v>9</v>
      </c>
      <c r="C17" s="4" t="s">
        <v>75</v>
      </c>
      <c r="D17" s="13">
        <v>7069.0410000000002</v>
      </c>
      <c r="E17" s="13">
        <v>7233.9849999999997</v>
      </c>
      <c r="F17" s="13">
        <v>7439.4</v>
      </c>
      <c r="G17" s="10"/>
    </row>
    <row r="18" spans="1:13" ht="31.5" customHeight="1">
      <c r="A18" s="64"/>
      <c r="B18" s="6" t="s">
        <v>74</v>
      </c>
      <c r="C18" s="7" t="s">
        <v>4</v>
      </c>
      <c r="D18" s="7">
        <v>129.5</v>
      </c>
      <c r="E18" s="39">
        <f>E17/D17%</f>
        <v>102.33332923093811</v>
      </c>
      <c r="F18" s="39">
        <f>F17/E17%</f>
        <v>102.83958288550501</v>
      </c>
      <c r="G18" s="10"/>
    </row>
    <row r="19" spans="1:13" ht="15" customHeight="1">
      <c r="A19" s="63"/>
      <c r="B19" s="6" t="s">
        <v>15</v>
      </c>
      <c r="C19" s="7" t="s">
        <v>16</v>
      </c>
      <c r="D19" s="7">
        <v>38.5</v>
      </c>
      <c r="E19" s="39">
        <v>40</v>
      </c>
      <c r="F19" s="15">
        <v>42.5</v>
      </c>
      <c r="G19" s="10"/>
    </row>
    <row r="20" spans="1:13" ht="57.75" customHeight="1">
      <c r="A20" s="62" t="s">
        <v>18</v>
      </c>
      <c r="B20" s="16" t="s">
        <v>11</v>
      </c>
      <c r="C20" s="4" t="s">
        <v>75</v>
      </c>
      <c r="D20" s="13">
        <v>1000.6849999999999</v>
      </c>
      <c r="E20" s="13">
        <v>1143.6980000000001</v>
      </c>
      <c r="F20" s="13">
        <v>1133.8800000000001</v>
      </c>
      <c r="G20" s="10"/>
    </row>
    <row r="21" spans="1:13" ht="33.75" customHeight="1">
      <c r="A21" s="64"/>
      <c r="B21" s="6" t="s">
        <v>74</v>
      </c>
      <c r="C21" s="7" t="s">
        <v>4</v>
      </c>
      <c r="D21" s="39">
        <v>98</v>
      </c>
      <c r="E21" s="39">
        <f>E20/D20%</f>
        <v>114.29151031543394</v>
      </c>
      <c r="F21" s="14">
        <f>F20/E20%</f>
        <v>99.141556599731757</v>
      </c>
      <c r="G21" s="10"/>
    </row>
    <row r="22" spans="1:13" ht="15.75" customHeight="1">
      <c r="A22" s="63"/>
      <c r="B22" s="6" t="s">
        <v>15</v>
      </c>
      <c r="C22" s="7" t="s">
        <v>16</v>
      </c>
      <c r="D22" s="7">
        <v>5.5</v>
      </c>
      <c r="E22" s="7">
        <v>6.3</v>
      </c>
      <c r="F22" s="15">
        <v>6.5</v>
      </c>
      <c r="G22" s="10"/>
    </row>
    <row r="23" spans="1:13" ht="48.75" customHeight="1">
      <c r="A23" s="62" t="s">
        <v>19</v>
      </c>
      <c r="B23" s="12" t="s">
        <v>20</v>
      </c>
      <c r="C23" s="44" t="s">
        <v>75</v>
      </c>
      <c r="D23" s="13">
        <v>6278.4</v>
      </c>
      <c r="E23" s="13">
        <v>7484</v>
      </c>
      <c r="F23" s="13">
        <v>6337.4</v>
      </c>
      <c r="G23" s="10"/>
    </row>
    <row r="24" spans="1:13" ht="28.5" customHeight="1">
      <c r="A24" s="64"/>
      <c r="B24" s="6" t="s">
        <v>77</v>
      </c>
      <c r="C24" s="7" t="s">
        <v>4</v>
      </c>
      <c r="D24" s="7">
        <v>50.74</v>
      </c>
      <c r="E24" s="45">
        <v>110.3</v>
      </c>
      <c r="F24" s="45">
        <f>F23/E23%</f>
        <v>84.67931587386424</v>
      </c>
      <c r="G24" s="10"/>
      <c r="K24" s="41"/>
      <c r="L24" s="41"/>
      <c r="M24" s="41"/>
    </row>
    <row r="25" spans="1:13" ht="17.25" customHeight="1">
      <c r="A25" s="63"/>
      <c r="B25" s="6" t="s">
        <v>15</v>
      </c>
      <c r="C25" s="7" t="s">
        <v>16</v>
      </c>
      <c r="D25" s="7">
        <v>34.200000000000003</v>
      </c>
      <c r="E25" s="7">
        <v>41.4</v>
      </c>
      <c r="F25" s="15">
        <v>36.200000000000003</v>
      </c>
      <c r="G25" s="10"/>
      <c r="K25" s="51"/>
      <c r="L25" s="51"/>
      <c r="M25" s="51"/>
    </row>
    <row r="26" spans="1:13" ht="40.5" customHeight="1">
      <c r="A26" s="62" t="s">
        <v>21</v>
      </c>
      <c r="B26" s="12" t="s">
        <v>66</v>
      </c>
      <c r="C26" s="44" t="s">
        <v>75</v>
      </c>
      <c r="D26" s="9"/>
      <c r="E26" s="9"/>
      <c r="F26" s="9"/>
      <c r="G26" s="10" t="s">
        <v>96</v>
      </c>
      <c r="H26" s="40"/>
      <c r="I26" s="41"/>
    </row>
    <row r="27" spans="1:13" ht="27.75" customHeight="1">
      <c r="A27" s="64"/>
      <c r="B27" s="6" t="s">
        <v>77</v>
      </c>
      <c r="C27" s="7" t="s">
        <v>4</v>
      </c>
      <c r="D27" s="7"/>
      <c r="E27" s="7"/>
      <c r="F27" s="15"/>
      <c r="G27" s="10" t="s">
        <v>96</v>
      </c>
      <c r="H27" s="37"/>
    </row>
    <row r="28" spans="1:13" ht="15.75" customHeight="1">
      <c r="A28" s="63"/>
      <c r="B28" s="6" t="s">
        <v>15</v>
      </c>
      <c r="C28" s="7" t="s">
        <v>16</v>
      </c>
      <c r="D28" s="7"/>
      <c r="E28" s="7"/>
      <c r="F28" s="15"/>
      <c r="G28" s="10" t="s">
        <v>96</v>
      </c>
    </row>
    <row r="29" spans="1:13" ht="89.25" customHeight="1">
      <c r="A29" s="62" t="s">
        <v>22</v>
      </c>
      <c r="B29" s="17" t="s">
        <v>23</v>
      </c>
      <c r="C29" s="4" t="s">
        <v>75</v>
      </c>
      <c r="D29" s="13"/>
      <c r="E29" s="13"/>
      <c r="F29" s="13"/>
      <c r="G29" s="10" t="s">
        <v>96</v>
      </c>
    </row>
    <row r="30" spans="1:13" ht="30.75" customHeight="1">
      <c r="A30" s="64"/>
      <c r="B30" s="18" t="s">
        <v>77</v>
      </c>
      <c r="C30" s="7" t="s">
        <v>4</v>
      </c>
      <c r="D30" s="7"/>
      <c r="E30" s="7"/>
      <c r="F30" s="14"/>
      <c r="G30" s="52" t="s">
        <v>96</v>
      </c>
    </row>
    <row r="31" spans="1:13" ht="15.75" customHeight="1">
      <c r="A31" s="63"/>
      <c r="B31" s="18" t="s">
        <v>15</v>
      </c>
      <c r="C31" s="7" t="s">
        <v>16</v>
      </c>
      <c r="D31" s="7"/>
      <c r="E31" s="7"/>
      <c r="F31" s="15"/>
      <c r="G31" s="10" t="s">
        <v>96</v>
      </c>
    </row>
    <row r="32" spans="1:13" ht="28.5" customHeight="1">
      <c r="A32" s="62" t="s">
        <v>24</v>
      </c>
      <c r="B32" s="12" t="s">
        <v>25</v>
      </c>
      <c r="C32" s="4" t="s">
        <v>78</v>
      </c>
      <c r="D32" s="13">
        <v>32202</v>
      </c>
      <c r="E32" s="13">
        <v>32300</v>
      </c>
      <c r="F32" s="13">
        <v>25662</v>
      </c>
      <c r="G32" s="1"/>
    </row>
    <row r="33" spans="1:7" ht="15" customHeight="1">
      <c r="A33" s="64"/>
      <c r="B33" s="6" t="s">
        <v>76</v>
      </c>
      <c r="C33" s="7" t="s">
        <v>4</v>
      </c>
      <c r="D33" s="7">
        <v>91.22</v>
      </c>
      <c r="E33" s="45">
        <f>E32/D32%</f>
        <v>100.30432892366935</v>
      </c>
      <c r="F33" s="45">
        <f>F32/E32%</f>
        <v>79.448916408668737</v>
      </c>
      <c r="G33" s="10"/>
    </row>
    <row r="34" spans="1:7" ht="42" customHeight="1">
      <c r="A34" s="63"/>
      <c r="B34" s="6" t="s">
        <v>88</v>
      </c>
      <c r="C34" s="7" t="s">
        <v>89</v>
      </c>
      <c r="D34" s="7">
        <v>0.18</v>
      </c>
      <c r="E34" s="7">
        <v>0.18</v>
      </c>
      <c r="F34" s="22">
        <v>0.15</v>
      </c>
      <c r="G34" s="10"/>
    </row>
    <row r="35" spans="1:7" ht="42.75" customHeight="1">
      <c r="A35" s="62" t="s">
        <v>26</v>
      </c>
      <c r="B35" s="19" t="s">
        <v>27</v>
      </c>
      <c r="C35" s="20" t="s">
        <v>78</v>
      </c>
      <c r="D35" s="13">
        <v>15273</v>
      </c>
      <c r="E35" s="13">
        <v>23586</v>
      </c>
      <c r="F35" s="13">
        <v>12777</v>
      </c>
      <c r="G35" s="21"/>
    </row>
    <row r="36" spans="1:7" ht="17.25" customHeight="1">
      <c r="A36" s="64"/>
      <c r="B36" s="18" t="s">
        <v>76</v>
      </c>
      <c r="C36" s="7" t="s">
        <v>4</v>
      </c>
      <c r="D36" s="45">
        <v>86.23</v>
      </c>
      <c r="E36" s="45">
        <f>E35/D35%</f>
        <v>154.4293851895502</v>
      </c>
      <c r="F36" s="45">
        <f>F35/E35%</f>
        <v>54.171966420758075</v>
      </c>
      <c r="G36" s="10"/>
    </row>
    <row r="37" spans="1:7" ht="26.25" customHeight="1">
      <c r="A37" s="62" t="s">
        <v>28</v>
      </c>
      <c r="B37" s="12" t="s">
        <v>67</v>
      </c>
      <c r="C37" s="44" t="s">
        <v>75</v>
      </c>
      <c r="D37" s="13">
        <v>31584.5</v>
      </c>
      <c r="E37" s="13">
        <v>40322.400000000001</v>
      </c>
      <c r="F37" s="13">
        <v>43912.3</v>
      </c>
      <c r="G37" s="1"/>
    </row>
    <row r="38" spans="1:7" ht="29.25" customHeight="1">
      <c r="A38" s="64"/>
      <c r="B38" s="6" t="s">
        <v>77</v>
      </c>
      <c r="C38" s="7" t="s">
        <v>4</v>
      </c>
      <c r="D38" s="45">
        <v>83.6</v>
      </c>
      <c r="E38" s="45">
        <v>108.5</v>
      </c>
      <c r="F38" s="45">
        <v>93</v>
      </c>
      <c r="G38" s="10"/>
    </row>
    <row r="39" spans="1:7" ht="14.25" customHeight="1">
      <c r="A39" s="63"/>
      <c r="B39" s="6" t="s">
        <v>15</v>
      </c>
      <c r="C39" s="7" t="s">
        <v>16</v>
      </c>
      <c r="D39" s="7">
        <v>172.1</v>
      </c>
      <c r="E39" s="7">
        <v>222.8</v>
      </c>
      <c r="F39" s="15">
        <v>250.6</v>
      </c>
      <c r="G39" s="10"/>
    </row>
    <row r="40" spans="1:7" ht="42" customHeight="1">
      <c r="A40" s="62" t="s">
        <v>29</v>
      </c>
      <c r="B40" s="17" t="s">
        <v>68</v>
      </c>
      <c r="C40" s="44" t="s">
        <v>75</v>
      </c>
      <c r="D40" s="9"/>
      <c r="E40" s="9"/>
      <c r="F40" s="9"/>
      <c r="G40" s="42" t="s">
        <v>96</v>
      </c>
    </row>
    <row r="41" spans="1:7" ht="32.25" customHeight="1">
      <c r="A41" s="64"/>
      <c r="B41" s="18" t="s">
        <v>77</v>
      </c>
      <c r="C41" s="7" t="s">
        <v>4</v>
      </c>
      <c r="D41" s="9"/>
      <c r="E41" s="9"/>
      <c r="F41" s="9"/>
      <c r="G41" s="42" t="s">
        <v>96</v>
      </c>
    </row>
    <row r="42" spans="1:7" ht="18" customHeight="1">
      <c r="A42" s="63"/>
      <c r="B42" s="18" t="s">
        <v>15</v>
      </c>
      <c r="C42" s="7" t="s">
        <v>16</v>
      </c>
      <c r="D42" s="9"/>
      <c r="E42" s="9"/>
      <c r="F42" s="9"/>
      <c r="G42" s="42" t="s">
        <v>96</v>
      </c>
    </row>
    <row r="43" spans="1:7" ht="26.25" customHeight="1">
      <c r="A43" s="62" t="s">
        <v>30</v>
      </c>
      <c r="B43" s="12" t="s">
        <v>69</v>
      </c>
      <c r="C43" s="44" t="s">
        <v>75</v>
      </c>
      <c r="D43" s="13">
        <v>1660.6</v>
      </c>
      <c r="E43" s="13">
        <v>2133.6999999999998</v>
      </c>
      <c r="F43" s="13">
        <v>2273.6999999999998</v>
      </c>
      <c r="G43" s="10"/>
    </row>
    <row r="44" spans="1:7" ht="30" customHeight="1">
      <c r="A44" s="64"/>
      <c r="B44" s="6" t="s">
        <v>77</v>
      </c>
      <c r="C44" s="7" t="s">
        <v>4</v>
      </c>
      <c r="D44" s="45">
        <v>88.8</v>
      </c>
      <c r="E44" s="45">
        <v>122.1</v>
      </c>
      <c r="F44" s="45">
        <v>91</v>
      </c>
      <c r="G44" s="10"/>
    </row>
    <row r="45" spans="1:7" ht="16.5" customHeight="1">
      <c r="A45" s="63"/>
      <c r="B45" s="6" t="s">
        <v>15</v>
      </c>
      <c r="C45" s="7" t="s">
        <v>16</v>
      </c>
      <c r="D45" s="39">
        <v>9</v>
      </c>
      <c r="E45" s="7">
        <v>11.8</v>
      </c>
      <c r="F45" s="39">
        <v>13</v>
      </c>
      <c r="G45" s="10"/>
    </row>
    <row r="46" spans="1:7" ht="41.25" customHeight="1">
      <c r="A46" s="62" t="s">
        <v>31</v>
      </c>
      <c r="B46" s="17" t="s">
        <v>70</v>
      </c>
      <c r="C46" s="44" t="s">
        <v>75</v>
      </c>
      <c r="D46" s="9"/>
      <c r="E46" s="9"/>
      <c r="F46" s="9"/>
      <c r="G46" s="42" t="s">
        <v>96</v>
      </c>
    </row>
    <row r="47" spans="1:7" ht="33" customHeight="1">
      <c r="A47" s="64"/>
      <c r="B47" s="18" t="s">
        <v>77</v>
      </c>
      <c r="C47" s="7" t="s">
        <v>4</v>
      </c>
      <c r="D47" s="9"/>
      <c r="E47" s="9"/>
      <c r="F47" s="9"/>
      <c r="G47" s="42" t="s">
        <v>96</v>
      </c>
    </row>
    <row r="48" spans="1:7" ht="18" customHeight="1">
      <c r="A48" s="63"/>
      <c r="B48" s="18" t="s">
        <v>15</v>
      </c>
      <c r="C48" s="7" t="s">
        <v>16</v>
      </c>
      <c r="D48" s="9"/>
      <c r="E48" s="9"/>
      <c r="F48" s="9"/>
      <c r="G48" s="42" t="s">
        <v>96</v>
      </c>
    </row>
    <row r="49" spans="1:7" ht="58.5" customHeight="1">
      <c r="A49" s="62" t="s">
        <v>32</v>
      </c>
      <c r="B49" s="16" t="s">
        <v>71</v>
      </c>
      <c r="C49" s="20" t="s">
        <v>33</v>
      </c>
      <c r="D49" s="23">
        <v>51813</v>
      </c>
      <c r="E49" s="23">
        <v>50703</v>
      </c>
      <c r="F49" s="23">
        <v>49209</v>
      </c>
      <c r="G49" s="24"/>
    </row>
    <row r="50" spans="1:7" ht="16.5" customHeight="1">
      <c r="A50" s="63"/>
      <c r="B50" s="6" t="s">
        <v>76</v>
      </c>
      <c r="C50" s="7" t="s">
        <v>4</v>
      </c>
      <c r="D50" s="45">
        <f>D49/53123%</f>
        <v>97.534024810345798</v>
      </c>
      <c r="E50" s="45">
        <f>E49/D49%</f>
        <v>97.857680504892599</v>
      </c>
      <c r="F50" s="45">
        <f>F49/E49%</f>
        <v>97.053428791195799</v>
      </c>
      <c r="G50" s="24"/>
    </row>
    <row r="51" spans="1:7" ht="37.5" customHeight="1">
      <c r="A51" s="62" t="s">
        <v>34</v>
      </c>
      <c r="B51" s="12" t="s">
        <v>72</v>
      </c>
      <c r="C51" s="4" t="s">
        <v>35</v>
      </c>
      <c r="D51" s="13">
        <v>38843.800000000003</v>
      </c>
      <c r="E51" s="13">
        <v>42549.4</v>
      </c>
      <c r="F51" s="13">
        <v>51285.4</v>
      </c>
      <c r="G51" s="24"/>
    </row>
    <row r="52" spans="1:7" ht="18.75" customHeight="1">
      <c r="A52" s="63"/>
      <c r="B52" s="6" t="s">
        <v>76</v>
      </c>
      <c r="C52" s="7" t="s">
        <v>4</v>
      </c>
      <c r="D52" s="39">
        <f>D51/37000.4%</f>
        <v>104.98210830153188</v>
      </c>
      <c r="E52" s="39">
        <f>E51/D51%</f>
        <v>109.53974636878986</v>
      </c>
      <c r="F52" s="39">
        <f>F51/E51%</f>
        <v>120.53142935035511</v>
      </c>
      <c r="G52" s="24"/>
    </row>
    <row r="53" spans="1:7" ht="27.75" customHeight="1">
      <c r="A53" s="34" t="s">
        <v>36</v>
      </c>
      <c r="B53" s="16" t="s">
        <v>73</v>
      </c>
      <c r="C53" s="20" t="s">
        <v>4</v>
      </c>
      <c r="D53" s="20">
        <v>2.4</v>
      </c>
      <c r="E53" s="20">
        <v>1.2</v>
      </c>
      <c r="F53" s="13">
        <v>0.7</v>
      </c>
      <c r="G53" s="46"/>
    </row>
    <row r="54" spans="1:7" ht="57.75" customHeight="1">
      <c r="A54" s="62" t="s">
        <v>37</v>
      </c>
      <c r="B54" s="16" t="s">
        <v>38</v>
      </c>
      <c r="C54" s="20" t="s">
        <v>33</v>
      </c>
      <c r="D54" s="23">
        <v>2313</v>
      </c>
      <c r="E54" s="23">
        <v>1165</v>
      </c>
      <c r="F54" s="23">
        <v>812</v>
      </c>
      <c r="G54" s="24"/>
    </row>
    <row r="55" spans="1:7" ht="15.75" customHeight="1">
      <c r="A55" s="63"/>
      <c r="B55" s="6" t="s">
        <v>76</v>
      </c>
      <c r="C55" s="25" t="s">
        <v>4</v>
      </c>
      <c r="D55" s="47">
        <f>D54/1303%</f>
        <v>177.51343054489641</v>
      </c>
      <c r="E55" s="47">
        <f>E54/D54%</f>
        <v>50.367488110678771</v>
      </c>
      <c r="F55" s="47">
        <f>F54/E54%</f>
        <v>69.699570815450642</v>
      </c>
      <c r="G55" s="24"/>
    </row>
    <row r="56" spans="1:7" ht="61.5" customHeight="1">
      <c r="A56" s="34" t="s">
        <v>39</v>
      </c>
      <c r="B56" s="16" t="s">
        <v>40</v>
      </c>
      <c r="C56" s="20" t="s">
        <v>33</v>
      </c>
      <c r="D56" s="23">
        <v>1464</v>
      </c>
      <c r="E56" s="23">
        <v>2213</v>
      </c>
      <c r="F56" s="23">
        <v>2071</v>
      </c>
      <c r="G56" s="21"/>
    </row>
    <row r="57" spans="1:7" ht="72" customHeight="1">
      <c r="A57" s="34" t="s">
        <v>41</v>
      </c>
      <c r="B57" s="16" t="s">
        <v>42</v>
      </c>
      <c r="C57" s="20" t="s">
        <v>43</v>
      </c>
      <c r="D57" s="20">
        <v>1.6</v>
      </c>
      <c r="E57" s="20">
        <v>0.5</v>
      </c>
      <c r="F57" s="26">
        <v>0.4</v>
      </c>
      <c r="G57" s="21"/>
    </row>
    <row r="58" spans="1:7" ht="32.25" customHeight="1">
      <c r="A58" s="62" t="s">
        <v>41</v>
      </c>
      <c r="B58" s="16" t="s">
        <v>87</v>
      </c>
      <c r="C58" s="7" t="s">
        <v>33</v>
      </c>
      <c r="D58" s="38">
        <v>182383</v>
      </c>
      <c r="E58" s="38">
        <v>179575</v>
      </c>
      <c r="F58" s="38" t="s">
        <v>97</v>
      </c>
      <c r="G58" s="24" t="s">
        <v>100</v>
      </c>
    </row>
    <row r="59" spans="1:7" ht="45.75" customHeight="1">
      <c r="A59" s="64"/>
      <c r="B59" s="28" t="s">
        <v>84</v>
      </c>
      <c r="C59" s="29" t="s">
        <v>33</v>
      </c>
      <c r="D59" s="48">
        <v>-2203</v>
      </c>
      <c r="E59" s="48">
        <v>-2810</v>
      </c>
      <c r="F59" s="27">
        <v>-2595</v>
      </c>
      <c r="G59" s="24" t="s">
        <v>101</v>
      </c>
    </row>
    <row r="60" spans="1:7" ht="15.75" customHeight="1">
      <c r="A60" s="63"/>
      <c r="B60" s="6" t="s">
        <v>44</v>
      </c>
      <c r="C60" s="7" t="s">
        <v>4</v>
      </c>
      <c r="D60" s="45">
        <f>D58/184635%</f>
        <v>98.780296260189033</v>
      </c>
      <c r="E60" s="45">
        <f>E58/D58%</f>
        <v>98.460382820767293</v>
      </c>
      <c r="F60" s="15">
        <f>F59/E59%</f>
        <v>92.348754448398566</v>
      </c>
      <c r="G60" s="24"/>
    </row>
    <row r="61" spans="1:7" ht="30" customHeight="1">
      <c r="A61" s="34" t="s">
        <v>45</v>
      </c>
      <c r="B61" s="16" t="s">
        <v>83</v>
      </c>
      <c r="C61" s="20" t="s">
        <v>33</v>
      </c>
      <c r="D61" s="23">
        <v>183509</v>
      </c>
      <c r="E61" s="23">
        <v>180979</v>
      </c>
      <c r="F61" s="23">
        <v>175204</v>
      </c>
      <c r="G61" s="30"/>
    </row>
    <row r="62" spans="1:7" ht="18" customHeight="1">
      <c r="A62" s="62" t="s">
        <v>46</v>
      </c>
      <c r="B62" s="12" t="s">
        <v>47</v>
      </c>
      <c r="C62" s="4" t="s">
        <v>33</v>
      </c>
      <c r="D62" s="53">
        <v>1397</v>
      </c>
      <c r="E62" s="53">
        <v>1325</v>
      </c>
      <c r="F62" s="53">
        <v>1268</v>
      </c>
      <c r="G62" s="10"/>
    </row>
    <row r="63" spans="1:7" ht="16.5" customHeight="1">
      <c r="A63" s="64"/>
      <c r="B63" s="6" t="s">
        <v>76</v>
      </c>
      <c r="C63" s="7" t="s">
        <v>4</v>
      </c>
      <c r="D63" s="45">
        <f>D62/1504%</f>
        <v>92.885638297872347</v>
      </c>
      <c r="E63" s="45">
        <f>E62/D62%</f>
        <v>94.846098783106655</v>
      </c>
      <c r="F63" s="45">
        <f>F62/E62%</f>
        <v>95.698113207547166</v>
      </c>
      <c r="G63" s="10"/>
    </row>
    <row r="64" spans="1:7" ht="29.25" customHeight="1">
      <c r="A64" s="63"/>
      <c r="B64" s="6" t="s">
        <v>48</v>
      </c>
      <c r="C64" s="7" t="s">
        <v>49</v>
      </c>
      <c r="D64" s="39">
        <v>7.6</v>
      </c>
      <c r="E64" s="39">
        <v>7.3</v>
      </c>
      <c r="F64" s="15">
        <v>7.2</v>
      </c>
      <c r="G64" s="10"/>
    </row>
    <row r="65" spans="1:7" ht="13.5" customHeight="1">
      <c r="A65" s="62" t="s">
        <v>50</v>
      </c>
      <c r="B65" s="12" t="s">
        <v>51</v>
      </c>
      <c r="C65" s="4" t="s">
        <v>33</v>
      </c>
      <c r="D65" s="54">
        <v>3465</v>
      </c>
      <c r="E65" s="54">
        <v>4155</v>
      </c>
      <c r="F65" s="23">
        <v>3175</v>
      </c>
      <c r="G65" s="10"/>
    </row>
    <row r="66" spans="1:7" ht="21.75" customHeight="1">
      <c r="A66" s="64"/>
      <c r="B66" s="6" t="s">
        <v>76</v>
      </c>
      <c r="C66" s="7" t="s">
        <v>4</v>
      </c>
      <c r="D66" s="45">
        <f>D65/3011%</f>
        <v>115.07804716041183</v>
      </c>
      <c r="E66" s="45">
        <f>E65/D65%</f>
        <v>119.91341991341992</v>
      </c>
      <c r="F66" s="45">
        <f>F65/E65%</f>
        <v>76.413959085439231</v>
      </c>
      <c r="G66" s="10"/>
    </row>
    <row r="67" spans="1:7" ht="30" customHeight="1">
      <c r="A67" s="63"/>
      <c r="B67" s="6" t="s">
        <v>52</v>
      </c>
      <c r="C67" s="7" t="s">
        <v>49</v>
      </c>
      <c r="D67" s="7">
        <v>18.899999999999999</v>
      </c>
      <c r="E67" s="39">
        <v>23</v>
      </c>
      <c r="F67" s="11">
        <v>18.100000000000001</v>
      </c>
      <c r="G67" s="10"/>
    </row>
    <row r="68" spans="1:7" ht="18.75" customHeight="1">
      <c r="A68" s="62" t="s">
        <v>53</v>
      </c>
      <c r="B68" s="12" t="s">
        <v>54</v>
      </c>
      <c r="C68" s="4" t="s">
        <v>33</v>
      </c>
      <c r="D68" s="54">
        <v>-2068</v>
      </c>
      <c r="E68" s="54">
        <v>-2830</v>
      </c>
      <c r="F68" s="38">
        <v>-1907</v>
      </c>
      <c r="G68" s="10"/>
    </row>
    <row r="69" spans="1:7" ht="33" customHeight="1">
      <c r="A69" s="63"/>
      <c r="B69" s="8" t="s">
        <v>91</v>
      </c>
      <c r="C69" s="25" t="s">
        <v>49</v>
      </c>
      <c r="D69" s="25">
        <v>-11.3</v>
      </c>
      <c r="E69" s="25">
        <v>-15.6</v>
      </c>
      <c r="F69" s="30">
        <v>-10.9</v>
      </c>
      <c r="G69" s="10"/>
    </row>
    <row r="70" spans="1:7" ht="19.5" customHeight="1">
      <c r="A70" s="62" t="s">
        <v>55</v>
      </c>
      <c r="B70" s="12" t="s">
        <v>56</v>
      </c>
      <c r="C70" s="4" t="s">
        <v>33</v>
      </c>
      <c r="D70" s="23">
        <v>2519</v>
      </c>
      <c r="E70" s="23">
        <v>2486</v>
      </c>
      <c r="F70" s="23">
        <v>2259</v>
      </c>
      <c r="G70" s="10"/>
    </row>
    <row r="71" spans="1:7" ht="26.25" customHeight="1">
      <c r="A71" s="63"/>
      <c r="B71" s="6" t="s">
        <v>76</v>
      </c>
      <c r="C71" s="7" t="s">
        <v>4</v>
      </c>
      <c r="D71" s="45">
        <f>D70/2673%</f>
        <v>94.238683127572017</v>
      </c>
      <c r="E71" s="45">
        <f>E70/D70%</f>
        <v>98.689956331877724</v>
      </c>
      <c r="F71" s="45">
        <f>F70/E70%</f>
        <v>90.868865647626706</v>
      </c>
      <c r="G71" s="10"/>
    </row>
    <row r="72" spans="1:7" ht="18" customHeight="1">
      <c r="A72" s="62" t="s">
        <v>57</v>
      </c>
      <c r="B72" s="12" t="s">
        <v>58</v>
      </c>
      <c r="C72" s="4" t="s">
        <v>33</v>
      </c>
      <c r="D72" s="23">
        <v>2654</v>
      </c>
      <c r="E72" s="23">
        <v>2466</v>
      </c>
      <c r="F72" s="23">
        <v>2947</v>
      </c>
      <c r="G72" s="10"/>
    </row>
    <row r="73" spans="1:7" ht="13.5" customHeight="1">
      <c r="A73" s="63"/>
      <c r="B73" s="6" t="s">
        <v>76</v>
      </c>
      <c r="C73" s="7" t="s">
        <v>4</v>
      </c>
      <c r="D73" s="45">
        <f>D72/3122%</f>
        <v>85.009609224855865</v>
      </c>
      <c r="E73" s="45">
        <f>E72/D72%</f>
        <v>92.916352675207236</v>
      </c>
      <c r="F73" s="45">
        <f>F72/E72%</f>
        <v>119.50527169505271</v>
      </c>
      <c r="G73" s="10"/>
    </row>
    <row r="74" spans="1:7" ht="33" customHeight="1">
      <c r="A74" s="62" t="s">
        <v>59</v>
      </c>
      <c r="B74" s="12" t="s">
        <v>90</v>
      </c>
      <c r="C74" s="4" t="s">
        <v>33</v>
      </c>
      <c r="D74" s="23">
        <v>-135</v>
      </c>
      <c r="E74" s="23">
        <v>20</v>
      </c>
      <c r="F74" s="2">
        <v>-688</v>
      </c>
      <c r="G74" s="10"/>
    </row>
    <row r="75" spans="1:7" ht="33" customHeight="1">
      <c r="A75" s="63"/>
      <c r="B75" s="8" t="s">
        <v>92</v>
      </c>
      <c r="C75" s="25" t="s">
        <v>49</v>
      </c>
      <c r="D75" s="25">
        <v>-0.7</v>
      </c>
      <c r="E75" s="25">
        <v>0.1</v>
      </c>
      <c r="F75" s="30">
        <v>-3.9</v>
      </c>
      <c r="G75" s="10"/>
    </row>
    <row r="76" spans="1:7" ht="15" customHeight="1">
      <c r="A76" s="62" t="s">
        <v>60</v>
      </c>
      <c r="B76" s="31" t="s">
        <v>61</v>
      </c>
      <c r="C76" s="32" t="s">
        <v>62</v>
      </c>
      <c r="D76" s="23">
        <v>987</v>
      </c>
      <c r="E76" s="23">
        <v>1176</v>
      </c>
      <c r="F76" s="23">
        <v>1274</v>
      </c>
      <c r="G76" s="1"/>
    </row>
    <row r="77" spans="1:7" ht="15" customHeight="1">
      <c r="A77" s="63"/>
      <c r="B77" s="6" t="s">
        <v>76</v>
      </c>
      <c r="C77" s="7" t="s">
        <v>4</v>
      </c>
      <c r="D77" s="45">
        <f>D76/1215%</f>
        <v>81.23456790123457</v>
      </c>
      <c r="E77" s="45">
        <f>E76/D76%</f>
        <v>119.14893617021278</v>
      </c>
      <c r="F77" s="45">
        <f>F76/E76%</f>
        <v>108.33333333333333</v>
      </c>
      <c r="G77" s="10"/>
    </row>
    <row r="78" spans="1:7" ht="17.25" customHeight="1">
      <c r="A78" s="62" t="s">
        <v>63</v>
      </c>
      <c r="B78" s="33" t="s">
        <v>64</v>
      </c>
      <c r="C78" s="4" t="s">
        <v>62</v>
      </c>
      <c r="D78" s="4">
        <v>679</v>
      </c>
      <c r="E78" s="4">
        <v>835</v>
      </c>
      <c r="F78" s="23">
        <v>734</v>
      </c>
      <c r="G78" s="1"/>
    </row>
    <row r="79" spans="1:7" ht="16.5" customHeight="1">
      <c r="A79" s="63"/>
      <c r="B79" s="6" t="s">
        <v>76</v>
      </c>
      <c r="C79" s="7" t="s">
        <v>4</v>
      </c>
      <c r="D79" s="45">
        <f>D78/643%</f>
        <v>105.59875583203733</v>
      </c>
      <c r="E79" s="45">
        <f>E78/D78%</f>
        <v>122.97496318114875</v>
      </c>
      <c r="F79" s="45">
        <f>F78/E78%</f>
        <v>87.904191616766468</v>
      </c>
      <c r="G79" s="10"/>
    </row>
    <row r="80" spans="1:7" ht="73.5" customHeight="1">
      <c r="A80" s="62" t="s">
        <v>65</v>
      </c>
      <c r="B80" s="33" t="s">
        <v>82</v>
      </c>
      <c r="C80" s="4" t="s">
        <v>33</v>
      </c>
      <c r="D80" s="23">
        <v>97201</v>
      </c>
      <c r="E80" s="23">
        <v>98182</v>
      </c>
      <c r="F80" s="23" t="s">
        <v>97</v>
      </c>
      <c r="G80" s="10" t="s">
        <v>105</v>
      </c>
    </row>
    <row r="81" spans="1:8" ht="18.75" customHeight="1">
      <c r="A81" s="63"/>
      <c r="B81" s="6" t="s">
        <v>76</v>
      </c>
      <c r="C81" s="7" t="s">
        <v>4</v>
      </c>
      <c r="D81" s="45">
        <f>D80/98821%</f>
        <v>98.360672326732171</v>
      </c>
      <c r="E81" s="45">
        <f>E80/D80%</f>
        <v>101.00924887604037</v>
      </c>
      <c r="F81" s="11" t="s">
        <v>97</v>
      </c>
      <c r="G81" s="10"/>
    </row>
    <row r="83" spans="1:8" ht="39.75" customHeight="1">
      <c r="A83" s="56" t="s">
        <v>94</v>
      </c>
      <c r="B83" s="56"/>
      <c r="C83" s="56"/>
      <c r="D83" s="56"/>
      <c r="E83" s="56"/>
      <c r="F83" s="56"/>
      <c r="G83" s="56"/>
    </row>
    <row r="84" spans="1:8">
      <c r="A84" s="71" t="s">
        <v>102</v>
      </c>
      <c r="B84" s="71"/>
      <c r="C84" s="71"/>
      <c r="D84" s="71"/>
      <c r="E84" s="71"/>
      <c r="F84" s="71"/>
      <c r="G84" s="71"/>
      <c r="H84" s="43"/>
    </row>
    <row r="85" spans="1:8">
      <c r="A85" s="69" t="s">
        <v>107</v>
      </c>
      <c r="B85" s="70"/>
      <c r="C85" s="70"/>
      <c r="D85" s="70"/>
      <c r="E85" s="70"/>
      <c r="F85" s="70"/>
      <c r="G85" s="70"/>
    </row>
    <row r="86" spans="1:8">
      <c r="A86" s="69" t="s">
        <v>106</v>
      </c>
      <c r="B86" s="70"/>
      <c r="C86" s="70"/>
      <c r="D86" s="70"/>
      <c r="E86" s="70"/>
      <c r="F86" s="70"/>
      <c r="G86" s="70"/>
    </row>
  </sheetData>
  <mergeCells count="40">
    <mergeCell ref="A17:A19"/>
    <mergeCell ref="A85:G85"/>
    <mergeCell ref="A86:G86"/>
    <mergeCell ref="A32:A34"/>
    <mergeCell ref="A35:A36"/>
    <mergeCell ref="A37:A39"/>
    <mergeCell ref="A70:A71"/>
    <mergeCell ref="A84:G84"/>
    <mergeCell ref="A1:G1"/>
    <mergeCell ref="A62:A64"/>
    <mergeCell ref="A65:A67"/>
    <mergeCell ref="A68:A69"/>
    <mergeCell ref="A43:A45"/>
    <mergeCell ref="A46:A48"/>
    <mergeCell ref="A49:A50"/>
    <mergeCell ref="A51:A52"/>
    <mergeCell ref="A54:A55"/>
    <mergeCell ref="A58:A60"/>
    <mergeCell ref="A40:A42"/>
    <mergeCell ref="A7:A8"/>
    <mergeCell ref="A23:A25"/>
    <mergeCell ref="A20:A22"/>
    <mergeCell ref="A26:A28"/>
    <mergeCell ref="A14:A16"/>
    <mergeCell ref="A3:G3"/>
    <mergeCell ref="A83:G83"/>
    <mergeCell ref="A2:G2"/>
    <mergeCell ref="D5:F5"/>
    <mergeCell ref="G5:G6"/>
    <mergeCell ref="C5:C6"/>
    <mergeCell ref="B5:B6"/>
    <mergeCell ref="A5:A6"/>
    <mergeCell ref="A80:A81"/>
    <mergeCell ref="A72:A73"/>
    <mergeCell ref="A74:A75"/>
    <mergeCell ref="A78:A79"/>
    <mergeCell ref="A76:A77"/>
    <mergeCell ref="A29:A31"/>
    <mergeCell ref="G7:G11"/>
    <mergeCell ref="A12:A13"/>
  </mergeCells>
  <pageMargins left="0.19685039370078741" right="0.19685039370078741" top="0.39370078740157483" bottom="0.19685039370078741" header="0.31496062992125984" footer="0.31496062992125984"/>
  <pageSetup paperSize="9" scale="83" orientation="portrait" r:id="rId1"/>
  <rowBreaks count="2" manualBreakCount="2">
    <brk id="25" max="6" man="1"/>
    <brk id="5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9" sqref="D9"/>
    </sheetView>
  </sheetViews>
  <sheetFormatPr defaultRowHeight="15"/>
  <cols>
    <col min="1" max="1" width="9.140625" style="49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baskakova</cp:lastModifiedBy>
  <cp:lastPrinted>2023-04-24T11:30:40Z</cp:lastPrinted>
  <dcterms:created xsi:type="dcterms:W3CDTF">2023-03-21T08:21:16Z</dcterms:created>
  <dcterms:modified xsi:type="dcterms:W3CDTF">2023-04-28T12:15:52Z</dcterms:modified>
</cp:coreProperties>
</file>