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27795" windowHeight="11580"/>
  </bookViews>
  <sheets>
    <sheet name="Лист1" sheetId="1" r:id="rId1"/>
    <sheet name="смсп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332" i="1" l="1"/>
  <c r="J165" i="1"/>
  <c r="K165" i="1"/>
  <c r="I165" i="1"/>
  <c r="J98" i="1"/>
  <c r="K98" i="1"/>
  <c r="I98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N30" i="1"/>
  <c r="M30" i="1"/>
  <c r="L30" i="1"/>
  <c r="K30" i="1"/>
  <c r="J30" i="1"/>
  <c r="I30" i="1"/>
  <c r="H30" i="1"/>
  <c r="G30" i="1"/>
  <c r="F30" i="1"/>
  <c r="E30" i="1"/>
  <c r="D30" i="1"/>
  <c r="C30" i="1"/>
  <c r="I73" i="1"/>
  <c r="J267" i="1"/>
  <c r="K267" i="1"/>
  <c r="I267" i="1"/>
  <c r="D302" i="1"/>
  <c r="E302" i="1"/>
  <c r="C302" i="1"/>
  <c r="D268" i="1"/>
  <c r="E268" i="1"/>
  <c r="C268" i="1"/>
  <c r="H268" i="1" l="1"/>
  <c r="G268" i="1"/>
  <c r="O337" i="1"/>
  <c r="P337" i="1"/>
  <c r="S337" i="1" s="1"/>
  <c r="Q337" i="1"/>
  <c r="J330" i="1"/>
  <c r="J328" i="1"/>
  <c r="M330" i="1"/>
  <c r="M328" i="1"/>
  <c r="M337" i="1" s="1"/>
  <c r="J92" i="1"/>
  <c r="I83" i="1"/>
  <c r="I84" i="1"/>
  <c r="I85" i="1"/>
  <c r="I86" i="1"/>
  <c r="I87" i="1"/>
  <c r="I88" i="1"/>
  <c r="I89" i="1"/>
  <c r="I90" i="1"/>
  <c r="I91" i="1"/>
  <c r="I92" i="1"/>
  <c r="I93" i="1"/>
  <c r="I94" i="1"/>
  <c r="K95" i="1"/>
  <c r="J95" i="1"/>
  <c r="I95" i="1"/>
  <c r="J156" i="1"/>
  <c r="K156" i="1"/>
  <c r="I156" i="1"/>
  <c r="K157" i="1"/>
  <c r="I157" i="1"/>
  <c r="I405" i="1"/>
  <c r="J405" i="1"/>
  <c r="M405" i="1" s="1"/>
  <c r="K405" i="1"/>
  <c r="N405" i="1" s="1"/>
  <c r="E405" i="1"/>
  <c r="L371" i="1"/>
  <c r="M371" i="1"/>
  <c r="P371" i="1" s="1"/>
  <c r="N371" i="1"/>
  <c r="Q371" i="1" s="1"/>
  <c r="N333" i="1"/>
  <c r="N337" i="1" s="1"/>
  <c r="L337" i="1"/>
  <c r="H335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4" i="1"/>
  <c r="H315" i="1"/>
  <c r="H313" i="1"/>
  <c r="H312" i="1"/>
  <c r="H311" i="1"/>
  <c r="H310" i="1"/>
  <c r="G330" i="1"/>
  <c r="G328" i="1"/>
  <c r="F337" i="1"/>
  <c r="G337" i="1" l="1"/>
  <c r="Q405" i="1"/>
  <c r="H337" i="1"/>
  <c r="I439" i="1"/>
  <c r="J439" i="1"/>
  <c r="K439" i="1"/>
  <c r="F303" i="1"/>
  <c r="G303" i="1"/>
  <c r="J303" i="1" s="1"/>
  <c r="H303" i="1"/>
  <c r="L303" i="1"/>
  <c r="M303" i="1"/>
  <c r="N303" i="1"/>
  <c r="AD61" i="1"/>
  <c r="AA61" i="1"/>
  <c r="X61" i="1"/>
  <c r="U61" i="1"/>
  <c r="R61" i="1"/>
  <c r="O61" i="1"/>
  <c r="L61" i="1"/>
  <c r="I61" i="1"/>
  <c r="F61" i="1"/>
  <c r="C61" i="1"/>
  <c r="D29" i="1"/>
  <c r="E29" i="1"/>
  <c r="F29" i="1"/>
  <c r="G29" i="1"/>
  <c r="H29" i="1"/>
  <c r="I29" i="1"/>
  <c r="J29" i="1"/>
  <c r="K29" i="1"/>
  <c r="L29" i="1"/>
  <c r="M29" i="1"/>
  <c r="N29" i="1"/>
  <c r="C29" i="1"/>
  <c r="AE58" i="1"/>
  <c r="V58" i="1"/>
  <c r="M58" i="1"/>
  <c r="F26" i="1"/>
  <c r="G26" i="1"/>
  <c r="H26" i="1"/>
  <c r="I26" i="1"/>
  <c r="J26" i="1"/>
  <c r="K26" i="1"/>
  <c r="L26" i="1"/>
  <c r="M26" i="1"/>
  <c r="N26" i="1"/>
  <c r="D26" i="1"/>
  <c r="E26" i="1"/>
  <c r="C26" i="1"/>
  <c r="N439" i="1" l="1"/>
  <c r="K303" i="1"/>
  <c r="M439" i="1"/>
  <c r="F31" i="1"/>
  <c r="G31" i="1"/>
  <c r="H31" i="1"/>
  <c r="I31" i="1"/>
  <c r="J31" i="1"/>
  <c r="K31" i="1"/>
  <c r="L31" i="1"/>
  <c r="M31" i="1"/>
  <c r="N31" i="1"/>
  <c r="E31" i="1"/>
  <c r="D24" i="1"/>
  <c r="E24" i="1"/>
  <c r="F24" i="1"/>
  <c r="G24" i="1"/>
  <c r="H24" i="1"/>
  <c r="I24" i="1"/>
  <c r="J24" i="1"/>
  <c r="K24" i="1"/>
  <c r="L24" i="1"/>
  <c r="M24" i="1"/>
  <c r="N24" i="1"/>
  <c r="C24" i="1"/>
  <c r="AF55" i="1"/>
  <c r="Y55" i="1"/>
  <c r="Z55" i="1"/>
  <c r="AA55" i="1"/>
  <c r="AB55" i="1"/>
  <c r="AC55" i="1"/>
  <c r="AD55" i="1"/>
  <c r="AE55" i="1"/>
  <c r="X55" i="1"/>
  <c r="D23" i="1"/>
  <c r="E23" i="1"/>
  <c r="F23" i="1"/>
  <c r="G23" i="1"/>
  <c r="H23" i="1"/>
  <c r="I23" i="1"/>
  <c r="J23" i="1"/>
  <c r="K23" i="1"/>
  <c r="L23" i="1"/>
  <c r="M23" i="1"/>
  <c r="N23" i="1"/>
  <c r="C23" i="1"/>
  <c r="AE53" i="1" l="1"/>
  <c r="AD53" i="1"/>
  <c r="Y53" i="1"/>
  <c r="X53" i="1"/>
  <c r="G53" i="1"/>
  <c r="H53" i="1"/>
  <c r="I53" i="1"/>
  <c r="J53" i="1"/>
  <c r="K53" i="1"/>
  <c r="L53" i="1"/>
  <c r="M53" i="1"/>
  <c r="N53" i="1"/>
  <c r="F53" i="1"/>
  <c r="G21" i="1"/>
  <c r="H21" i="1"/>
  <c r="F20" i="1"/>
  <c r="D20" i="1"/>
  <c r="E20" i="1"/>
  <c r="F21" i="1"/>
  <c r="G20" i="1"/>
  <c r="H20" i="1"/>
  <c r="I20" i="1"/>
  <c r="J20" i="1"/>
  <c r="K20" i="1"/>
  <c r="L20" i="1"/>
  <c r="M20" i="1"/>
  <c r="N20" i="1"/>
  <c r="C20" i="1"/>
  <c r="D19" i="1" l="1"/>
  <c r="E19" i="1"/>
  <c r="F19" i="1"/>
  <c r="G19" i="1"/>
  <c r="H19" i="1"/>
  <c r="I19" i="1"/>
  <c r="J19" i="1"/>
  <c r="K19" i="1"/>
  <c r="L19" i="1"/>
  <c r="M19" i="1"/>
  <c r="N19" i="1"/>
  <c r="C19" i="1"/>
  <c r="AE50" i="1" l="1"/>
  <c r="AF50" i="1"/>
  <c r="AD50" i="1"/>
  <c r="Y50" i="1"/>
  <c r="Z50" i="1"/>
  <c r="X50" i="1"/>
  <c r="AB49" i="1" l="1"/>
  <c r="AC49" i="1"/>
  <c r="AD49" i="1"/>
  <c r="AE49" i="1"/>
  <c r="AF49" i="1"/>
  <c r="Y49" i="1"/>
  <c r="Z49" i="1"/>
  <c r="AA49" i="1"/>
  <c r="X49" i="1"/>
  <c r="D17" i="1"/>
  <c r="E17" i="1"/>
  <c r="F17" i="1"/>
  <c r="G17" i="1"/>
  <c r="H17" i="1"/>
  <c r="I17" i="1"/>
  <c r="J17" i="1"/>
  <c r="K17" i="1"/>
  <c r="L17" i="1"/>
  <c r="M17" i="1"/>
  <c r="N17" i="1"/>
  <c r="C17" i="1"/>
  <c r="G82" i="1"/>
  <c r="H82" i="1"/>
  <c r="F82" i="1"/>
  <c r="U48" i="1" l="1"/>
  <c r="V48" i="1"/>
  <c r="W48" i="1"/>
  <c r="X48" i="1"/>
  <c r="Y48" i="1"/>
  <c r="Z48" i="1"/>
  <c r="AA48" i="1"/>
  <c r="AB48" i="1"/>
  <c r="AC48" i="1"/>
  <c r="AD48" i="1"/>
  <c r="AE48" i="1"/>
  <c r="AF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C48" i="1"/>
  <c r="D16" i="1"/>
  <c r="E16" i="1"/>
  <c r="F16" i="1"/>
  <c r="G16" i="1"/>
  <c r="H16" i="1"/>
  <c r="I16" i="1"/>
  <c r="J16" i="1"/>
  <c r="K16" i="1"/>
  <c r="L16" i="1"/>
  <c r="M16" i="1"/>
  <c r="N16" i="1"/>
  <c r="C16" i="1"/>
  <c r="E439" i="1" l="1"/>
  <c r="D439" i="1"/>
  <c r="G439" i="1" s="1"/>
  <c r="C439" i="1"/>
  <c r="A413" i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D405" i="1"/>
  <c r="C405" i="1"/>
  <c r="O405" i="1" s="1"/>
  <c r="T404" i="1"/>
  <c r="S404" i="1"/>
  <c r="R404" i="1"/>
  <c r="A379" i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Z370" i="1"/>
  <c r="Y370" i="1"/>
  <c r="X370" i="1"/>
  <c r="W371" i="1"/>
  <c r="V371" i="1"/>
  <c r="U371" i="1"/>
  <c r="T370" i="1"/>
  <c r="S370" i="1"/>
  <c r="R370" i="1"/>
  <c r="E371" i="1"/>
  <c r="D371" i="1"/>
  <c r="C371" i="1"/>
  <c r="K370" i="1"/>
  <c r="J370" i="1"/>
  <c r="I370" i="1"/>
  <c r="A345" i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E337" i="1"/>
  <c r="D337" i="1"/>
  <c r="C337" i="1"/>
  <c r="A311" i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J337" i="1" l="1"/>
  <c r="H371" i="1"/>
  <c r="H439" i="1"/>
  <c r="G405" i="1"/>
  <c r="P405" i="1"/>
  <c r="H405" i="1"/>
  <c r="K337" i="1"/>
  <c r="G371" i="1"/>
  <c r="A277" i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N15" i="1"/>
  <c r="M15" i="1"/>
  <c r="L15" i="1"/>
  <c r="K15" i="1"/>
  <c r="J15" i="1"/>
  <c r="I15" i="1"/>
  <c r="H15" i="1"/>
  <c r="G15" i="1"/>
  <c r="F15" i="1"/>
  <c r="E15" i="1"/>
  <c r="D15" i="1"/>
  <c r="C15" i="1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D38" i="1" l="1"/>
  <c r="E38" i="1"/>
  <c r="C38" i="1"/>
  <c r="D45" i="1"/>
  <c r="E45" i="1"/>
  <c r="C45" i="1"/>
  <c r="C39" i="1"/>
  <c r="D39" i="1"/>
  <c r="M267" i="1" l="1"/>
  <c r="A242" i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L233" i="1"/>
  <c r="M233" i="1"/>
  <c r="N233" i="1"/>
  <c r="D233" i="1"/>
  <c r="E233" i="1"/>
  <c r="C233" i="1"/>
  <c r="D200" i="1"/>
  <c r="E200" i="1"/>
  <c r="L200" i="1"/>
  <c r="M200" i="1"/>
  <c r="N200" i="1"/>
  <c r="C200" i="1"/>
  <c r="D166" i="1"/>
  <c r="E166" i="1"/>
  <c r="H166" i="1" s="1"/>
  <c r="L166" i="1"/>
  <c r="M166" i="1"/>
  <c r="P166" i="1" s="1"/>
  <c r="N166" i="1"/>
  <c r="C166" i="1"/>
  <c r="D132" i="1"/>
  <c r="E132" i="1"/>
  <c r="L132" i="1"/>
  <c r="M132" i="1"/>
  <c r="N132" i="1"/>
  <c r="C132" i="1"/>
  <c r="D65" i="1"/>
  <c r="O65" i="1"/>
  <c r="P65" i="1"/>
  <c r="Q65" i="1"/>
  <c r="X65" i="1"/>
  <c r="Y65" i="1"/>
  <c r="Z65" i="1"/>
  <c r="C65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Q166" i="1" l="1"/>
  <c r="G166" i="1"/>
  <c r="N267" i="1"/>
  <c r="F7" i="1"/>
  <c r="G7" i="1"/>
  <c r="H7" i="1"/>
  <c r="A207" i="1" l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174" i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140" i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06" i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K73" i="1"/>
  <c r="J73" i="1"/>
  <c r="H73" i="1"/>
  <c r="G73" i="1"/>
  <c r="F73" i="1"/>
  <c r="E73" i="1"/>
  <c r="D73" i="1"/>
  <c r="D99" i="1" s="1"/>
  <c r="C73" i="1"/>
  <c r="C99" i="1" s="1"/>
  <c r="H39" i="1"/>
  <c r="H65" i="1" s="1"/>
  <c r="G39" i="1"/>
  <c r="G65" i="1" s="1"/>
  <c r="F39" i="1"/>
  <c r="F65" i="1" s="1"/>
  <c r="E39" i="1"/>
  <c r="X64" i="1"/>
  <c r="Y64" i="1"/>
  <c r="Z64" i="1"/>
  <c r="E65" i="1" l="1"/>
  <c r="E99" i="1"/>
  <c r="A73" i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comments1.xml><?xml version="1.0" encoding="utf-8"?>
<comments xmlns="http://schemas.openxmlformats.org/spreadsheetml/2006/main">
  <authors>
    <author>Вера Александровна Смурякова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Вера Александровна Смурякова:</t>
        </r>
        <r>
          <rPr>
            <sz val="9"/>
            <color indexed="81"/>
            <rFont val="Tahoma"/>
            <family val="2"/>
            <charset val="204"/>
          </rPr>
          <t xml:space="preserve">
показатель администрацией не представлен. Данные прогноза СЭР г.Архангельска на 2023-2025 гг 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204"/>
          </rPr>
          <t>Вера Александровна Смурякова:</t>
        </r>
        <r>
          <rPr>
            <sz val="9"/>
            <color indexed="81"/>
            <rFont val="Tahoma"/>
            <family val="2"/>
            <charset val="204"/>
          </rPr>
          <t xml:space="preserve">
показатели администрацией не предсталены. Данные из прогноза СЭР МР Боровичи </t>
        </r>
      </text>
    </comment>
    <comment ref="C3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Вера Александровна Смурякова:
</t>
        </r>
        <r>
          <rPr>
            <sz val="9"/>
            <color indexed="81"/>
            <rFont val="Tahoma"/>
            <family val="2"/>
            <charset val="204"/>
          </rPr>
          <t>Показатель администарцией не предоставлен. Данные - сумма по обработке, эл.энергии и воде</t>
        </r>
      </text>
    </comment>
    <comment ref="C45" authorId="0">
      <text>
        <r>
          <rPr>
            <b/>
            <sz val="9"/>
            <color indexed="81"/>
            <rFont val="Tahoma"/>
            <family val="2"/>
            <charset val="204"/>
          </rPr>
          <t>Вера Александровна Смурякова:</t>
        </r>
        <r>
          <rPr>
            <sz val="9"/>
            <color indexed="81"/>
            <rFont val="Tahoma"/>
            <family val="2"/>
            <charset val="204"/>
          </rPr>
          <t xml:space="preserve">
Показатель администарцией не предоставлен. Данные - сумма по обработке, эл.энергии и воде</t>
        </r>
      </text>
    </comment>
    <comment ref="J157" authorId="0">
      <text>
        <r>
          <rPr>
            <b/>
            <sz val="9"/>
            <color indexed="81"/>
            <rFont val="Tahoma"/>
            <charset val="1"/>
          </rPr>
          <t>Вера Александровна Смурякова:</t>
        </r>
        <r>
          <rPr>
            <sz val="9"/>
            <color indexed="81"/>
            <rFont val="Tahoma"/>
            <charset val="1"/>
          </rPr>
          <t xml:space="preserve">
ИЗ ОЦЕНКИ ЭФ-ТИ омсу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>Вера Александровна Смурякова:</t>
        </r>
        <r>
          <rPr>
            <sz val="9"/>
            <color indexed="81"/>
            <rFont val="Tahoma"/>
            <charset val="1"/>
          </rPr>
          <t xml:space="preserve">
ИЗ ОЦЕНКИ Д-ТИ ОМСУ</t>
        </r>
      </text>
    </comment>
    <comment ref="E178" authorId="0">
      <text>
        <r>
          <rPr>
            <b/>
            <sz val="9"/>
            <color indexed="81"/>
            <rFont val="Tahoma"/>
            <family val="2"/>
            <charset val="204"/>
          </rPr>
          <t>Вера Александровна Смурякова:</t>
        </r>
        <r>
          <rPr>
            <sz val="9"/>
            <color indexed="81"/>
            <rFont val="Tahoma"/>
            <family val="2"/>
            <charset val="204"/>
          </rPr>
          <t xml:space="preserve">
показатель администрацией не представлен. Данные прогноза СЭР г. Вологды на 2023-2025 гг (оценка 2022 г)</t>
        </r>
      </text>
    </comment>
    <comment ref="E211" authorId="0">
      <text>
        <r>
          <rPr>
            <b/>
            <sz val="9"/>
            <color indexed="81"/>
            <rFont val="Tahoma"/>
            <family val="2"/>
            <charset val="204"/>
          </rPr>
          <t>Вера Александровна Смурякова:</t>
        </r>
        <r>
          <rPr>
            <sz val="9"/>
            <color indexed="81"/>
            <rFont val="Tahoma"/>
            <family val="2"/>
            <charset val="204"/>
          </rPr>
          <t xml:space="preserve">
показатель администрацией не представлен. Данные прогноза СЭР г. Вологды на 2023-2025 гг (оценка 2022 г)</t>
        </r>
      </text>
    </comment>
    <comment ref="L320" authorId="0">
      <text>
        <r>
          <rPr>
            <b/>
            <sz val="9"/>
            <color indexed="81"/>
            <rFont val="Tahoma"/>
            <family val="2"/>
            <charset val="204"/>
          </rPr>
          <t>Вера Александровна Смурякова:</t>
        </r>
        <r>
          <rPr>
            <sz val="9"/>
            <color indexed="81"/>
            <rFont val="Tahoma"/>
            <family val="2"/>
            <charset val="204"/>
          </rPr>
          <t xml:space="preserve">
данные не предоставлены, сведения взяты из уточненного прогноза СЭР</t>
        </r>
      </text>
    </comment>
  </commentList>
</comments>
</file>

<file path=xl/sharedStrings.xml><?xml version="1.0" encoding="utf-8"?>
<sst xmlns="http://schemas.openxmlformats.org/spreadsheetml/2006/main" count="1438" uniqueCount="102">
  <si>
    <t>№ п/п</t>
  </si>
  <si>
    <t xml:space="preserve">Город </t>
  </si>
  <si>
    <t>Архангельск</t>
  </si>
  <si>
    <t>Боровичский МР</t>
  </si>
  <si>
    <t>Великий Новгород</t>
  </si>
  <si>
    <t>Великоустюгский МО</t>
  </si>
  <si>
    <t>Владимир</t>
  </si>
  <si>
    <t>Вологда</t>
  </si>
  <si>
    <t>Иваново</t>
  </si>
  <si>
    <t>Калининград</t>
  </si>
  <si>
    <t>Коряжма</t>
  </si>
  <si>
    <t>Кострома</t>
  </si>
  <si>
    <t>Нарьян-Мар</t>
  </si>
  <si>
    <t>Новодвинск</t>
  </si>
  <si>
    <t>Петрозаводск</t>
  </si>
  <si>
    <t>Псков</t>
  </si>
  <si>
    <t>Рыбинск</t>
  </si>
  <si>
    <t>Северодвинск</t>
  </si>
  <si>
    <t>Смоленск</t>
  </si>
  <si>
    <t>Старорусский МР</t>
  </si>
  <si>
    <t>Тверь</t>
  </si>
  <si>
    <t>Тихвинский МР</t>
  </si>
  <si>
    <t>Череповец</t>
  </si>
  <si>
    <t>Шуя</t>
  </si>
  <si>
    <t>Ярославль</t>
  </si>
  <si>
    <t>Котлас</t>
  </si>
  <si>
    <t>Суздаль</t>
  </si>
  <si>
    <t>Сыктывкар</t>
  </si>
  <si>
    <t>Среднее значение</t>
  </si>
  <si>
    <t>в том числе обрабатывающие производства</t>
  </si>
  <si>
    <t xml:space="preserve">обеспечение электрической энергией, газом и паром; кондиционирование воздуха </t>
  </si>
  <si>
    <t>водоснабжение;  водоотведение, организация сбора и утилизации отходов, деятельность по ликвидации загрязнений</t>
  </si>
  <si>
    <t>Индекс промышленного производства, %</t>
  </si>
  <si>
    <t>1. Индекс промышленного производства (без субъектов малого предпринимательства и организаций со средней численностью работников до 15 человек)</t>
  </si>
  <si>
    <t>2. Объем отгруженной промышленной продукции (в действующих ценах, без НДС и акцизов; 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</si>
  <si>
    <t>Объем отгруженной промышленной продукции, млн.руб.</t>
  </si>
  <si>
    <t>В том числе обрабатывающие производства</t>
  </si>
  <si>
    <t>% к предыдущему году в действующих ценах</t>
  </si>
  <si>
    <t>на душу населения, тыс. руб./чел.</t>
  </si>
  <si>
    <t>3. Инвестиции в основной капитал  (без субъектов малого предпринимательства и объема инвестиций, не наблюдаемых прямыми статистическими методами)</t>
  </si>
  <si>
    <t>Инвестиции в основной капитал, млн руб.</t>
  </si>
  <si>
    <t>% к предыдущему году в сопоставимых ценах</t>
  </si>
  <si>
    <t>х</t>
  </si>
  <si>
    <t>в том числе объем работ, выполненных по виду деятельности «Строительство» 
(без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</si>
  <si>
    <t xml:space="preserve">4. Объем работ, выполненных по виду деятельности «Строительство»  </t>
  </si>
  <si>
    <t>Объем работ, выполненных по виду деятельности «Строительство»  (по полному кругу организаций)</t>
  </si>
  <si>
    <t>% к предыдущему году</t>
  </si>
  <si>
    <t>Ввод в действие жилых домов общей площади, кв.м</t>
  </si>
  <si>
    <t>в том числе ввод в действие жилых домов индивидуальными застройщиками, кв.м</t>
  </si>
  <si>
    <t>5. Ввод в действие жилых домов</t>
  </si>
  <si>
    <t xml:space="preserve">6. Оборот розничной торговли </t>
  </si>
  <si>
    <t>Оборот розничной торговли (по полному кругу организаций), млн руб.</t>
  </si>
  <si>
    <t>в том числе оборот розничной торговли  (по крупным и средним организациям), млн руб.</t>
  </si>
  <si>
    <t>в том числе на душу населения, тыс.руб./чел.</t>
  </si>
  <si>
    <t>Оборот общественного питания (по полному кругу организаций), млн руб.</t>
  </si>
  <si>
    <t>в том числе оборот общественного питания (по крупным и средним организациям), млн руб.</t>
  </si>
  <si>
    <t>7. Оборот общественного питания</t>
  </si>
  <si>
    <t>в том числе на душу населения, тыс. руб./чел.</t>
  </si>
  <si>
    <t>в том числе на душу населения,кв.м/чел.</t>
  </si>
  <si>
    <t>Всего</t>
  </si>
  <si>
    <t xml:space="preserve">Всего </t>
  </si>
  <si>
    <t>Среднесписочная численность работников (без внешних совместителей) по крупным и средним организациям, чел.</t>
  </si>
  <si>
    <t>8. Среднесписочная численность работников (без внешних совместителей) по крупным и средним организациям, 
9. Среднемесячная заработная плата одного работника (по крупным и средним организациям)</t>
  </si>
  <si>
    <t>Среднемесячная заработная плата одного работника (по крупным и средним организациям), руб.</t>
  </si>
  <si>
    <t xml:space="preserve">Число субъектов малого и среднего предпринимательства в расчете </t>
  </si>
  <si>
    <t>на 10 тыс. человек населения</t>
  </si>
  <si>
    <t>Число субъектов малого и среднего предпринимательства в расчете на 10 тыс. человек населения</t>
  </si>
  <si>
    <t>10. Уровень безработицы (к численности трудоспособного населения), 
11. Численность безработных, зарегистрированных в государственных учреждениях службы занятости,
12. Потребность работодателей в работниках, заявленная  в государственных учреждениях службы занятости населения за весь год,
13. Нагрузка незанятого населения, зарегистрированного в государственных учреждениях службы занятости, на 1 заявленную вакансию</t>
  </si>
  <si>
    <t>Уровень безработицы (к численности трудоспособного населения), %</t>
  </si>
  <si>
    <t>Численность безработных, зарегистрированных в государственных учреждениях службы занятости, чел.</t>
  </si>
  <si>
    <t xml:space="preserve"> Потребность работодателей в работниках, заявленная  в государственных учреждениях службы занятости населения за весь год, чел. </t>
  </si>
  <si>
    <t>Нагрузка незанятого населения, зарегистрированного в государственных учреждениях службы занятости, на 1 заявленную вакансию, чел. на 1 вакантное место</t>
  </si>
  <si>
    <t>ПОКАЗАТЕЛИ БЕЗРАБОТИЦЫ</t>
  </si>
  <si>
    <t>ЧИСЛЕННОСТЬ РАБОТНИКОВ И ЗАРПЛАТА</t>
  </si>
  <si>
    <t>Численность населения (на конец отчетного года), чел.</t>
  </si>
  <si>
    <t>Темп роста численности населения, %</t>
  </si>
  <si>
    <t xml:space="preserve">Общий прирост (+), убыль (-) за отчетный год, чел. </t>
  </si>
  <si>
    <t>Среднегодовая численность населения, чел.</t>
  </si>
  <si>
    <t>Число родившихся, чел.</t>
  </si>
  <si>
    <t>число родившихся на 1 тыс. человек населения, промилле</t>
  </si>
  <si>
    <t>Число умерших, чел.</t>
  </si>
  <si>
    <t>число умерших на 1 тыс. человек населения, промилле</t>
  </si>
  <si>
    <t>Естественный прирост (+), убыль 
(-), чел.</t>
  </si>
  <si>
    <t>естественный прирост (убыль) на 1 тыс. человек, промилле</t>
  </si>
  <si>
    <t>Численность населения трудоспособного возраста  (женщины 16-54 года, мужчины 16-59 лет), чел.</t>
  </si>
  <si>
    <t xml:space="preserve">13. Численность населения (на конец отчетного года)
14. Среднегодовая численность населения
15. Численность населения трудоспособного возраста  (женщины 16-54 года, мужчины 16-59 лет) </t>
  </si>
  <si>
    <t>16. Число родившихся
17. Число умерших
18. Естественный прирост, убыль</t>
  </si>
  <si>
    <t>19. Число прибывших
20. Число выбывших
21. Миграционный прирост</t>
  </si>
  <si>
    <t>Число прибывших, чел.</t>
  </si>
  <si>
    <t>Число выбывших, чел.</t>
  </si>
  <si>
    <t>Миграционный прирост, убыль (-)/, чел.</t>
  </si>
  <si>
    <t>22. Число браков
23. Число разводов</t>
  </si>
  <si>
    <t>Число браков, ед.</t>
  </si>
  <si>
    <t xml:space="preserve">Число разводов, ед. </t>
  </si>
  <si>
    <t>МИГРАЦИЯ</t>
  </si>
  <si>
    <t>БРАКИ И РАЗВОДЫ</t>
  </si>
  <si>
    <t>РОЖДАЕМОСТЬ И СМЕРТНОСТЬ</t>
  </si>
  <si>
    <t>ПРОМЫШЛЕННОСТЬ</t>
  </si>
  <si>
    <t>ИНВЕСТИЦИИ И СТРОИТЕЛЬСТВО</t>
  </si>
  <si>
    <t>ТОРГОВЛЯ И ОБЩЕСТВЕННОЕ ПИТАНИЕ</t>
  </si>
  <si>
    <t xml:space="preserve">Миграционный прирост на 1 тыс. человек, промилле </t>
  </si>
  <si>
    <t>ДЕМОГРАФИЯ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</si>
</sst>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1" fillId="0" borderId="1" xfId="0" applyFont="1" applyBorder="1" applyAlignment="1">
      <alignment wrapText="1"/>
    </xf>
    <xf numFmtId="43" fontId="1" fillId="0" borderId="1" xfId="1" applyFont="1" applyBorder="1" applyAlignment="1">
      <alignment wrapText="1"/>
    </xf>
    <xf numFmtId="43" fontId="3" fillId="0" borderId="1" xfId="1" applyFont="1" applyBorder="1" applyAlignment="1">
      <alignment horizontal="center" wrapText="1"/>
    </xf>
    <xf numFmtId="43" fontId="3" fillId="0" borderId="1" xfId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3" fontId="3" fillId="0" borderId="1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8" fillId="5" borderId="0" xfId="0" applyFont="1" applyFill="1" applyAlignment="1">
      <alignment horizont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3" fontId="3" fillId="0" borderId="2" xfId="1" applyFont="1" applyBorder="1" applyAlignment="1">
      <alignment wrapText="1"/>
    </xf>
    <xf numFmtId="43" fontId="3" fillId="0" borderId="1" xfId="1" applyFont="1" applyBorder="1" applyAlignment="1">
      <alignment vertical="center" wrapText="1"/>
    </xf>
    <xf numFmtId="43" fontId="3" fillId="4" borderId="1" xfId="1" applyFont="1" applyFill="1" applyBorder="1" applyAlignment="1">
      <alignment wrapText="1"/>
    </xf>
    <xf numFmtId="43" fontId="3" fillId="4" borderId="1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43" fontId="3" fillId="2" borderId="1" xfId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43" fontId="3" fillId="3" borderId="1" xfId="1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wrapText="1"/>
    </xf>
    <xf numFmtId="43" fontId="3" fillId="3" borderId="1" xfId="0" applyNumberFormat="1" applyFont="1" applyFill="1" applyBorder="1" applyAlignment="1">
      <alignment wrapText="1"/>
    </xf>
    <xf numFmtId="43" fontId="3" fillId="0" borderId="0" xfId="0" applyNumberFormat="1" applyFont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74;&#1077;&#1090;&#1099;/&#1054;&#1090;&#1074;&#1077;&#1090;&#1099;/&#1041;&#1086;&#1088;&#1086;&#1074;&#1080;&#1095;&#1089;&#1082;&#1080;&#1081;%20&#1084;&#1091;&#1085;&#1080;&#1094;&#1080;&#1087;&#1072;&#1083;&#1100;&#1085;&#1099;&#1081;%20&#1088;&#1072;&#1081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МР"/>
    </sheetNames>
    <sheetDataSet>
      <sheetData sheetId="0">
        <row r="6">
          <cell r="D6" t="str">
            <v>х</v>
          </cell>
        </row>
        <row r="11">
          <cell r="D11" t="str">
            <v>х</v>
          </cell>
        </row>
        <row r="13">
          <cell r="D13">
            <v>14142.156800000001</v>
          </cell>
          <cell r="E13">
            <v>14849.7</v>
          </cell>
          <cell r="F13">
            <v>19648</v>
          </cell>
        </row>
        <row r="22">
          <cell r="D22">
            <v>1435.1679999999999</v>
          </cell>
          <cell r="E22">
            <v>1166.867</v>
          </cell>
          <cell r="F22">
            <v>1895.42</v>
          </cell>
        </row>
        <row r="23">
          <cell r="D23">
            <v>108.5</v>
          </cell>
          <cell r="E23">
            <v>75.3</v>
          </cell>
          <cell r="F23">
            <v>125.7</v>
          </cell>
        </row>
        <row r="24">
          <cell r="D24">
            <v>23.013501812000897</v>
          </cell>
          <cell r="E24">
            <v>19.012399387362727</v>
          </cell>
          <cell r="F24">
            <v>31.016020029127326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439"/>
  <sheetViews>
    <sheetView tabSelected="1" topLeftCell="A325" zoomScale="85" zoomScaleNormal="85" workbookViewId="0">
      <selection activeCell="P428" sqref="P428"/>
    </sheetView>
  </sheetViews>
  <sheetFormatPr defaultRowHeight="12.75" x14ac:dyDescent="0.2"/>
  <cols>
    <col min="1" max="1" width="9.140625" style="13"/>
    <col min="2" max="2" width="22.85546875" style="13" bestFit="1" customWidth="1"/>
    <col min="3" max="3" width="14.85546875" style="13" customWidth="1"/>
    <col min="4" max="4" width="14.7109375" style="13" customWidth="1"/>
    <col min="5" max="5" width="14.42578125" style="13" customWidth="1"/>
    <col min="6" max="6" width="13.5703125" style="13" customWidth="1"/>
    <col min="7" max="7" width="14.5703125" style="13" customWidth="1"/>
    <col min="8" max="8" width="14" style="13" customWidth="1"/>
    <col min="9" max="9" width="13.42578125" style="13" customWidth="1"/>
    <col min="10" max="10" width="12" style="13" customWidth="1"/>
    <col min="11" max="12" width="15" style="13" customWidth="1"/>
    <col min="13" max="13" width="15.28515625" style="13" customWidth="1"/>
    <col min="14" max="14" width="14.5703125" style="13" customWidth="1"/>
    <col min="15" max="15" width="13.42578125" style="13" customWidth="1"/>
    <col min="16" max="16" width="14.140625" style="13" customWidth="1"/>
    <col min="17" max="17" width="13.42578125" style="13" customWidth="1"/>
    <col min="18" max="18" width="10" style="13" bestFit="1" customWidth="1"/>
    <col min="19" max="19" width="11.42578125" style="13" customWidth="1"/>
    <col min="20" max="20" width="10.7109375" style="13" customWidth="1"/>
    <col min="21" max="21" width="13.28515625" style="13" customWidth="1"/>
    <col min="22" max="22" width="12.7109375" style="13" customWidth="1"/>
    <col min="23" max="23" width="12.28515625" style="13" customWidth="1"/>
    <col min="24" max="26" width="9.5703125" style="13" bestFit="1" customWidth="1"/>
    <col min="27" max="27" width="9.42578125" style="13" bestFit="1" customWidth="1"/>
    <col min="28" max="28" width="10.28515625" style="13" bestFit="1" customWidth="1"/>
    <col min="29" max="32" width="9.42578125" style="13" bestFit="1" customWidth="1"/>
    <col min="33" max="16384" width="9.140625" style="13"/>
  </cols>
  <sheetData>
    <row r="1" spans="1:14" ht="22.5" customHeight="1" x14ac:dyDescent="0.2">
      <c r="A1" s="12" t="s">
        <v>97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0.25" customHeight="1" x14ac:dyDescent="0.2">
      <c r="A2" s="14" t="s">
        <v>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4" spans="1:14" ht="57" customHeight="1" x14ac:dyDescent="0.2">
      <c r="A4" s="15" t="s">
        <v>0</v>
      </c>
      <c r="B4" s="15" t="s">
        <v>1</v>
      </c>
      <c r="C4" s="16" t="s">
        <v>32</v>
      </c>
      <c r="D4" s="17"/>
      <c r="E4" s="18"/>
      <c r="F4" s="19" t="s">
        <v>29</v>
      </c>
      <c r="G4" s="19"/>
      <c r="H4" s="19"/>
      <c r="I4" s="19" t="s">
        <v>30</v>
      </c>
      <c r="J4" s="19"/>
      <c r="K4" s="19"/>
      <c r="L4" s="19" t="s">
        <v>31</v>
      </c>
      <c r="M4" s="19"/>
      <c r="N4" s="19"/>
    </row>
    <row r="5" spans="1:14" x14ac:dyDescent="0.2">
      <c r="A5" s="20"/>
      <c r="B5" s="20"/>
      <c r="C5" s="21">
        <v>2020</v>
      </c>
      <c r="D5" s="21">
        <v>2021</v>
      </c>
      <c r="E5" s="21">
        <v>2022</v>
      </c>
      <c r="F5" s="21">
        <v>2020</v>
      </c>
      <c r="G5" s="21">
        <v>2021</v>
      </c>
      <c r="H5" s="21">
        <v>2022</v>
      </c>
      <c r="I5" s="21">
        <v>2020</v>
      </c>
      <c r="J5" s="21">
        <v>2021</v>
      </c>
      <c r="K5" s="21">
        <v>2022</v>
      </c>
      <c r="L5" s="21">
        <v>2020</v>
      </c>
      <c r="M5" s="21">
        <v>2021</v>
      </c>
      <c r="N5" s="21">
        <v>2022</v>
      </c>
    </row>
    <row r="6" spans="1:14" x14ac:dyDescent="0.2">
      <c r="A6" s="22">
        <v>1</v>
      </c>
      <c r="B6" s="22" t="s">
        <v>2</v>
      </c>
      <c r="C6" s="4">
        <v>105.27</v>
      </c>
      <c r="D6" s="4">
        <v>137.71</v>
      </c>
      <c r="E6" s="4">
        <v>78.33</v>
      </c>
      <c r="F6" s="3">
        <v>110.43</v>
      </c>
      <c r="G6" s="3">
        <v>153.85</v>
      </c>
      <c r="H6" s="3">
        <v>73.150000000000006</v>
      </c>
      <c r="I6" s="3">
        <v>104.24</v>
      </c>
      <c r="J6" s="3">
        <v>107.61</v>
      </c>
      <c r="K6" s="3">
        <v>92.61</v>
      </c>
      <c r="L6" s="3">
        <v>37.29</v>
      </c>
      <c r="M6" s="3">
        <v>242.61</v>
      </c>
      <c r="N6" s="3">
        <v>90.24</v>
      </c>
    </row>
    <row r="7" spans="1:14" x14ac:dyDescent="0.2">
      <c r="A7" s="22">
        <f>A6+1</f>
        <v>2</v>
      </c>
      <c r="B7" s="22" t="s">
        <v>3</v>
      </c>
      <c r="C7" s="3">
        <v>87.2</v>
      </c>
      <c r="D7" s="3">
        <v>99.72</v>
      </c>
      <c r="E7" s="3">
        <v>115.2</v>
      </c>
      <c r="F7" s="3" t="str">
        <f>[1]БМР!$D$6</f>
        <v>х</v>
      </c>
      <c r="G7" s="3" t="str">
        <f>[1]БМР!$D$6</f>
        <v>х</v>
      </c>
      <c r="H7" s="3" t="str">
        <f>[1]БМР!$D$6</f>
        <v>х</v>
      </c>
      <c r="I7" s="3">
        <v>96.83</v>
      </c>
      <c r="J7" s="3">
        <v>119.5</v>
      </c>
      <c r="K7" s="3">
        <v>100.5</v>
      </c>
      <c r="L7" s="3">
        <v>93.44</v>
      </c>
      <c r="M7" s="3">
        <v>98.2</v>
      </c>
      <c r="N7" s="3">
        <v>100</v>
      </c>
    </row>
    <row r="8" spans="1:14" x14ac:dyDescent="0.2">
      <c r="A8" s="22">
        <f t="shared" ref="A8:A31" si="0">A7+1</f>
        <v>3</v>
      </c>
      <c r="B8" s="22" t="s">
        <v>4</v>
      </c>
      <c r="C8" s="4">
        <v>102.4</v>
      </c>
      <c r="D8" s="4">
        <v>108.5</v>
      </c>
      <c r="E8" s="4">
        <v>96.5</v>
      </c>
      <c r="F8" s="4">
        <v>102.9</v>
      </c>
      <c r="G8" s="4">
        <v>107.6</v>
      </c>
      <c r="H8" s="4">
        <v>95.2</v>
      </c>
      <c r="I8" s="4">
        <v>98.4</v>
      </c>
      <c r="J8" s="4">
        <v>108.3</v>
      </c>
      <c r="K8" s="4">
        <v>102.7</v>
      </c>
      <c r="L8" s="4">
        <v>99.7</v>
      </c>
      <c r="M8" s="4">
        <v>151.19999999999999</v>
      </c>
      <c r="N8" s="4">
        <v>123.2</v>
      </c>
    </row>
    <row r="9" spans="1:14" x14ac:dyDescent="0.2">
      <c r="A9" s="22">
        <f t="shared" si="0"/>
        <v>4</v>
      </c>
      <c r="B9" s="22" t="s">
        <v>5</v>
      </c>
      <c r="C9" s="4">
        <v>96</v>
      </c>
      <c r="D9" s="4">
        <v>118.9</v>
      </c>
      <c r="E9" s="4">
        <v>80</v>
      </c>
      <c r="F9" s="4">
        <v>95.2</v>
      </c>
      <c r="G9" s="4">
        <v>121.5</v>
      </c>
      <c r="H9" s="4">
        <v>76.099999999999994</v>
      </c>
      <c r="I9" s="4">
        <v>97.2</v>
      </c>
      <c r="J9" s="4">
        <v>109.5</v>
      </c>
      <c r="K9" s="4">
        <v>98.4</v>
      </c>
      <c r="L9" s="4">
        <v>104.1</v>
      </c>
      <c r="M9" s="4">
        <v>91.2</v>
      </c>
      <c r="N9" s="4">
        <v>102.4</v>
      </c>
    </row>
    <row r="10" spans="1:14" x14ac:dyDescent="0.2">
      <c r="A10" s="22">
        <f t="shared" si="0"/>
        <v>5</v>
      </c>
      <c r="B10" s="22" t="s">
        <v>6</v>
      </c>
      <c r="C10" s="4">
        <v>108.9</v>
      </c>
      <c r="D10" s="4">
        <v>118.4</v>
      </c>
      <c r="E10" s="4">
        <v>114.6</v>
      </c>
      <c r="F10" s="3" t="str">
        <f>[1]БМР!$D$6</f>
        <v>х</v>
      </c>
      <c r="G10" s="3" t="str">
        <f>[1]БМР!$D$6</f>
        <v>х</v>
      </c>
      <c r="H10" s="3" t="str">
        <f>[1]БМР!$D$6</f>
        <v>х</v>
      </c>
      <c r="I10" s="3" t="str">
        <f>[1]БМР!$D$6</f>
        <v>х</v>
      </c>
      <c r="J10" s="3" t="str">
        <f>[1]БМР!$D$6</f>
        <v>х</v>
      </c>
      <c r="K10" s="3" t="str">
        <f>[1]БМР!$D$6</f>
        <v>х</v>
      </c>
      <c r="L10" s="3" t="str">
        <f>[1]БМР!$D$6</f>
        <v>х</v>
      </c>
      <c r="M10" s="3" t="str">
        <f>[1]БМР!$D$6</f>
        <v>х</v>
      </c>
      <c r="N10" s="3" t="str">
        <f>[1]БМР!$D$6</f>
        <v>х</v>
      </c>
    </row>
    <row r="11" spans="1:14" x14ac:dyDescent="0.2">
      <c r="A11" s="22">
        <f t="shared" si="0"/>
        <v>6</v>
      </c>
      <c r="B11" s="22" t="s">
        <v>7</v>
      </c>
      <c r="C11" s="3" t="str">
        <f>[1]БМР!$D$6</f>
        <v>х</v>
      </c>
      <c r="D11" s="3" t="str">
        <f>[1]БМР!$D$6</f>
        <v>х</v>
      </c>
      <c r="E11" s="3" t="str">
        <f>[1]БМР!$D$6</f>
        <v>х</v>
      </c>
      <c r="F11" s="3" t="str">
        <f>[1]БМР!$D$6</f>
        <v>х</v>
      </c>
      <c r="G11" s="3" t="str">
        <f>[1]БМР!$D$6</f>
        <v>х</v>
      </c>
      <c r="H11" s="3" t="str">
        <f>[1]БМР!$D$6</f>
        <v>х</v>
      </c>
      <c r="I11" s="3" t="str">
        <f>[1]БМР!$D$6</f>
        <v>х</v>
      </c>
      <c r="J11" s="3" t="str">
        <f>[1]БМР!$D$6</f>
        <v>х</v>
      </c>
      <c r="K11" s="3" t="str">
        <f>[1]БМР!$D$6</f>
        <v>х</v>
      </c>
      <c r="L11" s="3" t="str">
        <f>[1]БМР!$D$6</f>
        <v>х</v>
      </c>
      <c r="M11" s="3" t="str">
        <f>[1]БМР!$D$6</f>
        <v>х</v>
      </c>
      <c r="N11" s="3" t="str">
        <f>[1]БМР!$D$6</f>
        <v>х</v>
      </c>
    </row>
    <row r="12" spans="1:14" x14ac:dyDescent="0.2">
      <c r="A12" s="22">
        <f t="shared" si="0"/>
        <v>7</v>
      </c>
      <c r="B12" s="22" t="s">
        <v>8</v>
      </c>
      <c r="C12" s="4">
        <v>99.2</v>
      </c>
      <c r="D12" s="4">
        <v>108.8</v>
      </c>
      <c r="E12" s="4">
        <v>117.9</v>
      </c>
      <c r="F12" s="4">
        <v>102.4</v>
      </c>
      <c r="G12" s="4">
        <v>111</v>
      </c>
      <c r="H12" s="4">
        <v>128.80000000000001</v>
      </c>
      <c r="I12" s="4">
        <v>85.4</v>
      </c>
      <c r="J12" s="4">
        <v>107.6</v>
      </c>
      <c r="K12" s="4">
        <v>88.4</v>
      </c>
      <c r="L12" s="4">
        <v>186</v>
      </c>
      <c r="M12" s="4">
        <v>99.7</v>
      </c>
      <c r="N12" s="4">
        <v>86.8</v>
      </c>
    </row>
    <row r="13" spans="1:14" x14ac:dyDescent="0.2">
      <c r="A13" s="22">
        <f t="shared" si="0"/>
        <v>8</v>
      </c>
      <c r="B13" s="22" t="s">
        <v>9</v>
      </c>
      <c r="C13" s="4">
        <v>93.6</v>
      </c>
      <c r="D13" s="4">
        <v>104.3</v>
      </c>
      <c r="E13" s="4">
        <v>82.4</v>
      </c>
      <c r="F13" s="4">
        <v>93.5</v>
      </c>
      <c r="G13" s="4">
        <v>103.1</v>
      </c>
      <c r="H13" s="4">
        <v>80.5</v>
      </c>
      <c r="I13" s="4">
        <v>95.1</v>
      </c>
      <c r="J13" s="4">
        <v>114.5</v>
      </c>
      <c r="K13" s="4">
        <v>90.2</v>
      </c>
      <c r="L13" s="4">
        <v>97.5</v>
      </c>
      <c r="M13" s="4">
        <v>107.8</v>
      </c>
      <c r="N13" s="4">
        <v>85.1</v>
      </c>
    </row>
    <row r="14" spans="1:14" x14ac:dyDescent="0.2">
      <c r="A14" s="22">
        <f t="shared" si="0"/>
        <v>9</v>
      </c>
      <c r="B14" s="22" t="s">
        <v>10</v>
      </c>
      <c r="C14" s="4">
        <v>91.8</v>
      </c>
      <c r="D14" s="4">
        <v>136.1</v>
      </c>
      <c r="E14" s="4">
        <v>106</v>
      </c>
      <c r="F14" s="4">
        <v>91.2</v>
      </c>
      <c r="G14" s="4">
        <v>137.30000000000001</v>
      </c>
      <c r="H14" s="4">
        <v>106.4</v>
      </c>
      <c r="I14" s="4">
        <v>99.5</v>
      </c>
      <c r="J14" s="4">
        <v>119.6</v>
      </c>
      <c r="K14" s="4">
        <v>103.6</v>
      </c>
      <c r="L14" s="4">
        <v>100.2</v>
      </c>
      <c r="M14" s="4">
        <v>105.2</v>
      </c>
      <c r="N14" s="4">
        <v>101.3</v>
      </c>
    </row>
    <row r="15" spans="1:14" x14ac:dyDescent="0.2">
      <c r="A15" s="22">
        <f t="shared" si="0"/>
        <v>10</v>
      </c>
      <c r="B15" s="22" t="s">
        <v>11</v>
      </c>
      <c r="C15" s="3" t="str">
        <f>[1]БМР!$D$6</f>
        <v>х</v>
      </c>
      <c r="D15" s="3" t="str">
        <f>[1]БМР!$D$6</f>
        <v>х</v>
      </c>
      <c r="E15" s="3" t="str">
        <f>[1]БМР!$D$6</f>
        <v>х</v>
      </c>
      <c r="F15" s="3" t="str">
        <f>[1]БМР!$D$6</f>
        <v>х</v>
      </c>
      <c r="G15" s="3" t="str">
        <f>[1]БМР!$D$6</f>
        <v>х</v>
      </c>
      <c r="H15" s="3" t="str">
        <f>[1]БМР!$D$6</f>
        <v>х</v>
      </c>
      <c r="I15" s="3" t="str">
        <f>[1]БМР!$D$6</f>
        <v>х</v>
      </c>
      <c r="J15" s="3" t="str">
        <f>[1]БМР!$D$6</f>
        <v>х</v>
      </c>
      <c r="K15" s="3" t="str">
        <f>[1]БМР!$D$6</f>
        <v>х</v>
      </c>
      <c r="L15" s="3" t="str">
        <f>[1]БМР!$D$6</f>
        <v>х</v>
      </c>
      <c r="M15" s="3" t="str">
        <f>[1]БМР!$D$6</f>
        <v>х</v>
      </c>
      <c r="N15" s="3" t="str">
        <f>[1]БМР!$D$6</f>
        <v>х</v>
      </c>
    </row>
    <row r="16" spans="1:14" x14ac:dyDescent="0.2">
      <c r="A16" s="22">
        <f t="shared" si="0"/>
        <v>11</v>
      </c>
      <c r="B16" s="22" t="s">
        <v>12</v>
      </c>
      <c r="C16" s="3" t="str">
        <f>[1]БМР!$D$6</f>
        <v>х</v>
      </c>
      <c r="D16" s="3" t="str">
        <f>[1]БМР!$D$6</f>
        <v>х</v>
      </c>
      <c r="E16" s="3" t="str">
        <f>[1]БМР!$D$6</f>
        <v>х</v>
      </c>
      <c r="F16" s="3" t="str">
        <f>[1]БМР!$D$6</f>
        <v>х</v>
      </c>
      <c r="G16" s="3" t="str">
        <f>[1]БМР!$D$6</f>
        <v>х</v>
      </c>
      <c r="H16" s="3" t="str">
        <f>[1]БМР!$D$6</f>
        <v>х</v>
      </c>
      <c r="I16" s="3" t="str">
        <f>[1]БМР!$D$6</f>
        <v>х</v>
      </c>
      <c r="J16" s="3" t="str">
        <f>[1]БМР!$D$6</f>
        <v>х</v>
      </c>
      <c r="K16" s="3" t="str">
        <f>[1]БМР!$D$6</f>
        <v>х</v>
      </c>
      <c r="L16" s="3" t="str">
        <f>[1]БМР!$D$6</f>
        <v>х</v>
      </c>
      <c r="M16" s="3" t="str">
        <f>[1]БМР!$D$6</f>
        <v>х</v>
      </c>
      <c r="N16" s="3" t="str">
        <f>[1]БМР!$D$6</f>
        <v>х</v>
      </c>
    </row>
    <row r="17" spans="1:14" x14ac:dyDescent="0.2">
      <c r="A17" s="22">
        <f t="shared" si="0"/>
        <v>12</v>
      </c>
      <c r="B17" s="22" t="s">
        <v>13</v>
      </c>
      <c r="C17" s="3" t="str">
        <f>[1]БМР!$D$6</f>
        <v>х</v>
      </c>
      <c r="D17" s="3" t="str">
        <f>[1]БМР!$D$6</f>
        <v>х</v>
      </c>
      <c r="E17" s="3" t="str">
        <f>[1]БМР!$D$6</f>
        <v>х</v>
      </c>
      <c r="F17" s="3" t="str">
        <f>[1]БМР!$D$6</f>
        <v>х</v>
      </c>
      <c r="G17" s="3" t="str">
        <f>[1]БМР!$D$6</f>
        <v>х</v>
      </c>
      <c r="H17" s="3" t="str">
        <f>[1]БМР!$D$6</f>
        <v>х</v>
      </c>
      <c r="I17" s="3" t="str">
        <f>[1]БМР!$D$6</f>
        <v>х</v>
      </c>
      <c r="J17" s="3" t="str">
        <f>[1]БМР!$D$6</f>
        <v>х</v>
      </c>
      <c r="K17" s="3" t="str">
        <f>[1]БМР!$D$6</f>
        <v>х</v>
      </c>
      <c r="L17" s="3" t="str">
        <f>[1]БМР!$D$6</f>
        <v>х</v>
      </c>
      <c r="M17" s="3" t="str">
        <f>[1]БМР!$D$6</f>
        <v>х</v>
      </c>
      <c r="N17" s="3" t="str">
        <f>[1]БМР!$D$6</f>
        <v>х</v>
      </c>
    </row>
    <row r="18" spans="1:14" x14ac:dyDescent="0.2">
      <c r="A18" s="22">
        <f t="shared" si="0"/>
        <v>13</v>
      </c>
      <c r="B18" s="22" t="s">
        <v>14</v>
      </c>
      <c r="C18" s="4">
        <v>104.4</v>
      </c>
      <c r="D18" s="4">
        <v>105.9</v>
      </c>
      <c r="E18" s="4">
        <v>102.5</v>
      </c>
      <c r="F18" s="4">
        <v>109.4</v>
      </c>
      <c r="G18" s="4">
        <v>101.2</v>
      </c>
      <c r="H18" s="4">
        <v>102.2</v>
      </c>
      <c r="I18" s="4">
        <v>100.6</v>
      </c>
      <c r="J18" s="4">
        <v>105.2</v>
      </c>
      <c r="K18" s="4">
        <v>101.7</v>
      </c>
      <c r="L18" s="4">
        <v>104.9</v>
      </c>
      <c r="M18" s="4">
        <v>200</v>
      </c>
      <c r="N18" s="4">
        <v>97.9</v>
      </c>
    </row>
    <row r="19" spans="1:14" x14ac:dyDescent="0.2">
      <c r="A19" s="22">
        <f t="shared" si="0"/>
        <v>14</v>
      </c>
      <c r="B19" s="22" t="s">
        <v>15</v>
      </c>
      <c r="C19" s="3" t="str">
        <f>[1]БМР!$D$6</f>
        <v>х</v>
      </c>
      <c r="D19" s="3" t="str">
        <f>[1]БМР!$D$6</f>
        <v>х</v>
      </c>
      <c r="E19" s="3" t="str">
        <f>[1]БМР!$D$6</f>
        <v>х</v>
      </c>
      <c r="F19" s="3" t="str">
        <f>[1]БМР!$D$6</f>
        <v>х</v>
      </c>
      <c r="G19" s="3" t="str">
        <f>[1]БМР!$D$6</f>
        <v>х</v>
      </c>
      <c r="H19" s="3" t="str">
        <f>[1]БМР!$D$6</f>
        <v>х</v>
      </c>
      <c r="I19" s="3" t="str">
        <f>[1]БМР!$D$6</f>
        <v>х</v>
      </c>
      <c r="J19" s="3" t="str">
        <f>[1]БМР!$D$6</f>
        <v>х</v>
      </c>
      <c r="K19" s="3" t="str">
        <f>[1]БМР!$D$6</f>
        <v>х</v>
      </c>
      <c r="L19" s="3" t="str">
        <f>[1]БМР!$D$6</f>
        <v>х</v>
      </c>
      <c r="M19" s="3" t="str">
        <f>[1]БМР!$D$6</f>
        <v>х</v>
      </c>
      <c r="N19" s="3" t="str">
        <f>[1]БМР!$D$6</f>
        <v>х</v>
      </c>
    </row>
    <row r="20" spans="1:14" x14ac:dyDescent="0.2">
      <c r="A20" s="22">
        <f t="shared" si="0"/>
        <v>15</v>
      </c>
      <c r="B20" s="22" t="s">
        <v>16</v>
      </c>
      <c r="C20" s="3" t="str">
        <f>[1]БМР!$D$6</f>
        <v>х</v>
      </c>
      <c r="D20" s="3" t="str">
        <f>[1]БМР!$D$6</f>
        <v>х</v>
      </c>
      <c r="E20" s="3" t="str">
        <f>[1]БМР!$D$6</f>
        <v>х</v>
      </c>
      <c r="F20" s="3" t="str">
        <f>[1]БМР!$D$6</f>
        <v>х</v>
      </c>
      <c r="G20" s="3" t="str">
        <f>[1]БМР!$D$6</f>
        <v>х</v>
      </c>
      <c r="H20" s="3" t="str">
        <f>[1]БМР!$D$6</f>
        <v>х</v>
      </c>
      <c r="I20" s="3" t="str">
        <f>[1]БМР!$D$6</f>
        <v>х</v>
      </c>
      <c r="J20" s="3" t="str">
        <f>[1]БМР!$D$6</f>
        <v>х</v>
      </c>
      <c r="K20" s="3" t="str">
        <f>[1]БМР!$D$6</f>
        <v>х</v>
      </c>
      <c r="L20" s="3" t="str">
        <f>[1]БМР!$D$6</f>
        <v>х</v>
      </c>
      <c r="M20" s="3" t="str">
        <f>[1]БМР!$D$6</f>
        <v>х</v>
      </c>
      <c r="N20" s="3" t="str">
        <f>[1]БМР!$D$6</f>
        <v>х</v>
      </c>
    </row>
    <row r="21" spans="1:14" x14ac:dyDescent="0.2">
      <c r="A21" s="22">
        <f t="shared" si="0"/>
        <v>16</v>
      </c>
      <c r="B21" s="22" t="s">
        <v>17</v>
      </c>
      <c r="C21" s="4">
        <v>200</v>
      </c>
      <c r="D21" s="4">
        <v>180</v>
      </c>
      <c r="E21" s="4">
        <v>62.3</v>
      </c>
      <c r="F21" s="3" t="str">
        <f>[1]БМР!$D$6</f>
        <v>х</v>
      </c>
      <c r="G21" s="3" t="str">
        <f>[1]БМР!$D$6</f>
        <v>х</v>
      </c>
      <c r="H21" s="3" t="str">
        <f>[1]БМР!$D$6</f>
        <v>х</v>
      </c>
      <c r="I21" s="4">
        <v>103.2</v>
      </c>
      <c r="J21" s="4">
        <v>107.9</v>
      </c>
      <c r="K21" s="4">
        <v>100.2</v>
      </c>
      <c r="L21" s="4">
        <v>110.7</v>
      </c>
      <c r="M21" s="4">
        <v>89.3</v>
      </c>
      <c r="N21" s="4">
        <v>106.4</v>
      </c>
    </row>
    <row r="22" spans="1:14" x14ac:dyDescent="0.2">
      <c r="A22" s="22">
        <f t="shared" si="0"/>
        <v>17</v>
      </c>
      <c r="B22" s="22" t="s">
        <v>18</v>
      </c>
      <c r="C22" s="4">
        <v>93.1</v>
      </c>
      <c r="D22" s="4">
        <v>88.5</v>
      </c>
      <c r="E22" s="4">
        <v>100.4</v>
      </c>
      <c r="F22" s="4">
        <v>92.7</v>
      </c>
      <c r="G22" s="4">
        <v>87</v>
      </c>
      <c r="H22" s="4">
        <v>101</v>
      </c>
      <c r="I22" s="4">
        <v>97.5</v>
      </c>
      <c r="J22" s="4">
        <v>113.4</v>
      </c>
      <c r="K22" s="4">
        <v>98.9</v>
      </c>
      <c r="L22" s="4">
        <v>108.3</v>
      </c>
      <c r="M22" s="4">
        <v>104.8</v>
      </c>
      <c r="N22" s="4">
        <v>77.599999999999994</v>
      </c>
    </row>
    <row r="23" spans="1:14" x14ac:dyDescent="0.2">
      <c r="A23" s="22">
        <f t="shared" si="0"/>
        <v>18</v>
      </c>
      <c r="B23" s="22" t="s">
        <v>19</v>
      </c>
      <c r="C23" s="3" t="str">
        <f>[1]БМР!$D$6</f>
        <v>х</v>
      </c>
      <c r="D23" s="3" t="str">
        <f>[1]БМР!$D$6</f>
        <v>х</v>
      </c>
      <c r="E23" s="3" t="str">
        <f>[1]БМР!$D$6</f>
        <v>х</v>
      </c>
      <c r="F23" s="3" t="str">
        <f>[1]БМР!$D$6</f>
        <v>х</v>
      </c>
      <c r="G23" s="3" t="str">
        <f>[1]БМР!$D$6</f>
        <v>х</v>
      </c>
      <c r="H23" s="3" t="str">
        <f>[1]БМР!$D$6</f>
        <v>х</v>
      </c>
      <c r="I23" s="3" t="str">
        <f>[1]БМР!$D$6</f>
        <v>х</v>
      </c>
      <c r="J23" s="3" t="str">
        <f>[1]БМР!$D$6</f>
        <v>х</v>
      </c>
      <c r="K23" s="3" t="str">
        <f>[1]БМР!$D$6</f>
        <v>х</v>
      </c>
      <c r="L23" s="3" t="str">
        <f>[1]БМР!$D$6</f>
        <v>х</v>
      </c>
      <c r="M23" s="3" t="str">
        <f>[1]БМР!$D$6</f>
        <v>х</v>
      </c>
      <c r="N23" s="3" t="str">
        <f>[1]БМР!$D$6</f>
        <v>х</v>
      </c>
    </row>
    <row r="24" spans="1:14" x14ac:dyDescent="0.2">
      <c r="A24" s="22">
        <f t="shared" si="0"/>
        <v>19</v>
      </c>
      <c r="B24" s="22" t="s">
        <v>20</v>
      </c>
      <c r="C24" s="3" t="str">
        <f>[1]БМР!$D$6</f>
        <v>х</v>
      </c>
      <c r="D24" s="3" t="str">
        <f>[1]БМР!$D$6</f>
        <v>х</v>
      </c>
      <c r="E24" s="3" t="str">
        <f>[1]БМР!$D$6</f>
        <v>х</v>
      </c>
      <c r="F24" s="3" t="str">
        <f>[1]БМР!$D$6</f>
        <v>х</v>
      </c>
      <c r="G24" s="3" t="str">
        <f>[1]БМР!$D$6</f>
        <v>х</v>
      </c>
      <c r="H24" s="3" t="str">
        <f>[1]БМР!$D$6</f>
        <v>х</v>
      </c>
      <c r="I24" s="3" t="str">
        <f>[1]БМР!$D$6</f>
        <v>х</v>
      </c>
      <c r="J24" s="3" t="str">
        <f>[1]БМР!$D$6</f>
        <v>х</v>
      </c>
      <c r="K24" s="3" t="str">
        <f>[1]БМР!$D$6</f>
        <v>х</v>
      </c>
      <c r="L24" s="3" t="str">
        <f>[1]БМР!$D$6</f>
        <v>х</v>
      </c>
      <c r="M24" s="3" t="str">
        <f>[1]БМР!$D$6</f>
        <v>х</v>
      </c>
      <c r="N24" s="3" t="str">
        <f>[1]БМР!$D$6</f>
        <v>х</v>
      </c>
    </row>
    <row r="25" spans="1:14" x14ac:dyDescent="0.2">
      <c r="A25" s="22">
        <f t="shared" si="0"/>
        <v>20</v>
      </c>
      <c r="B25" s="22" t="s">
        <v>21</v>
      </c>
      <c r="C25" s="4">
        <v>74.8</v>
      </c>
      <c r="D25" s="4">
        <v>97</v>
      </c>
      <c r="E25" s="4">
        <v>66.3</v>
      </c>
      <c r="F25" s="4">
        <v>76.5</v>
      </c>
      <c r="G25" s="4">
        <v>100.5</v>
      </c>
      <c r="H25" s="4">
        <v>66.2</v>
      </c>
      <c r="I25" s="4">
        <v>96.6</v>
      </c>
      <c r="J25" s="4">
        <v>197.7</v>
      </c>
      <c r="K25" s="4">
        <v>173.5</v>
      </c>
      <c r="L25" s="4">
        <v>151.1</v>
      </c>
      <c r="M25" s="4">
        <v>120</v>
      </c>
      <c r="N25" s="4">
        <v>81.3</v>
      </c>
    </row>
    <row r="26" spans="1:14" x14ac:dyDescent="0.2">
      <c r="A26" s="22">
        <f t="shared" si="0"/>
        <v>21</v>
      </c>
      <c r="B26" s="22" t="s">
        <v>22</v>
      </c>
      <c r="C26" s="3" t="str">
        <f>[1]БМР!$D$6</f>
        <v>х</v>
      </c>
      <c r="D26" s="3" t="str">
        <f>[1]БМР!$D$6</f>
        <v>х</v>
      </c>
      <c r="E26" s="3" t="str">
        <f>[1]БМР!$D$6</f>
        <v>х</v>
      </c>
      <c r="F26" s="3" t="str">
        <f>[1]БМР!$D$6</f>
        <v>х</v>
      </c>
      <c r="G26" s="3" t="str">
        <f>[1]БМР!$D$6</f>
        <v>х</v>
      </c>
      <c r="H26" s="3" t="str">
        <f>[1]БМР!$D$6</f>
        <v>х</v>
      </c>
      <c r="I26" s="3" t="str">
        <f>[1]БМР!$D$6</f>
        <v>х</v>
      </c>
      <c r="J26" s="3" t="str">
        <f>[1]БМР!$D$6</f>
        <v>х</v>
      </c>
      <c r="K26" s="3" t="str">
        <f>[1]БМР!$D$6</f>
        <v>х</v>
      </c>
      <c r="L26" s="3" t="str">
        <f>[1]БМР!$D$6</f>
        <v>х</v>
      </c>
      <c r="M26" s="3" t="str">
        <f>[1]БМР!$D$6</f>
        <v>х</v>
      </c>
      <c r="N26" s="3" t="str">
        <f>[1]БМР!$D$6</f>
        <v>х</v>
      </c>
    </row>
    <row r="27" spans="1:14" x14ac:dyDescent="0.2">
      <c r="A27" s="22">
        <f t="shared" si="0"/>
        <v>22</v>
      </c>
      <c r="B27" s="22" t="s">
        <v>23</v>
      </c>
      <c r="C27" s="4">
        <v>157.9</v>
      </c>
      <c r="D27" s="4">
        <v>70.099999999999994</v>
      </c>
      <c r="E27" s="4">
        <v>119.6</v>
      </c>
      <c r="F27" s="4">
        <v>157.1</v>
      </c>
      <c r="G27" s="4">
        <v>72.2</v>
      </c>
      <c r="H27" s="4">
        <v>121.1</v>
      </c>
      <c r="I27" s="4">
        <v>102.3</v>
      </c>
      <c r="J27" s="4">
        <v>118.3</v>
      </c>
      <c r="K27" s="4">
        <v>99.6</v>
      </c>
      <c r="L27" s="4">
        <v>92.9</v>
      </c>
      <c r="M27" s="4">
        <v>116.9</v>
      </c>
      <c r="N27" s="4">
        <v>106.6</v>
      </c>
    </row>
    <row r="28" spans="1:14" x14ac:dyDescent="0.2">
      <c r="A28" s="22">
        <f t="shared" si="0"/>
        <v>23</v>
      </c>
      <c r="B28" s="22" t="s">
        <v>24</v>
      </c>
      <c r="C28" s="4">
        <v>99.7</v>
      </c>
      <c r="D28" s="4">
        <v>106.8</v>
      </c>
      <c r="E28" s="4">
        <v>97.2</v>
      </c>
      <c r="F28" s="4">
        <v>99.3</v>
      </c>
      <c r="G28" s="4">
        <v>107</v>
      </c>
      <c r="H28" s="4">
        <v>97.4</v>
      </c>
      <c r="I28" s="4">
        <v>103.7</v>
      </c>
      <c r="J28" s="4">
        <v>102.8</v>
      </c>
      <c r="K28" s="4">
        <v>98.6</v>
      </c>
      <c r="L28" s="4">
        <v>100.2</v>
      </c>
      <c r="M28" s="4">
        <v>111.9</v>
      </c>
      <c r="N28" s="4">
        <v>85.6</v>
      </c>
    </row>
    <row r="29" spans="1:14" x14ac:dyDescent="0.2">
      <c r="A29" s="22">
        <f t="shared" si="0"/>
        <v>24</v>
      </c>
      <c r="B29" s="22" t="s">
        <v>25</v>
      </c>
      <c r="C29" s="3" t="str">
        <f>[1]БМР!$D$6</f>
        <v>х</v>
      </c>
      <c r="D29" s="3" t="str">
        <f>[1]БМР!$D$6</f>
        <v>х</v>
      </c>
      <c r="E29" s="3" t="str">
        <f>[1]БМР!$D$6</f>
        <v>х</v>
      </c>
      <c r="F29" s="3" t="str">
        <f>[1]БМР!$D$6</f>
        <v>х</v>
      </c>
      <c r="G29" s="3" t="str">
        <f>[1]БМР!$D$6</f>
        <v>х</v>
      </c>
      <c r="H29" s="3" t="str">
        <f>[1]БМР!$D$6</f>
        <v>х</v>
      </c>
      <c r="I29" s="3" t="str">
        <f>[1]БМР!$D$6</f>
        <v>х</v>
      </c>
      <c r="J29" s="3" t="str">
        <f>[1]БМР!$D$6</f>
        <v>х</v>
      </c>
      <c r="K29" s="3" t="str">
        <f>[1]БМР!$D$6</f>
        <v>х</v>
      </c>
      <c r="L29" s="3" t="str">
        <f>[1]БМР!$D$6</f>
        <v>х</v>
      </c>
      <c r="M29" s="3" t="str">
        <f>[1]БМР!$D$6</f>
        <v>х</v>
      </c>
      <c r="N29" s="3" t="str">
        <f>[1]БМР!$D$6</f>
        <v>х</v>
      </c>
    </row>
    <row r="30" spans="1:14" x14ac:dyDescent="0.2">
      <c r="A30" s="22">
        <f t="shared" si="0"/>
        <v>25</v>
      </c>
      <c r="B30" s="22" t="s">
        <v>26</v>
      </c>
      <c r="C30" s="3" t="str">
        <f>[1]БМР!$D$6</f>
        <v>х</v>
      </c>
      <c r="D30" s="3" t="str">
        <f>[1]БМР!$D$6</f>
        <v>х</v>
      </c>
      <c r="E30" s="3" t="str">
        <f>[1]БМР!$D$6</f>
        <v>х</v>
      </c>
      <c r="F30" s="3" t="str">
        <f>[1]БМР!$D$6</f>
        <v>х</v>
      </c>
      <c r="G30" s="3" t="str">
        <f>[1]БМР!$D$6</f>
        <v>х</v>
      </c>
      <c r="H30" s="3" t="str">
        <f>[1]БМР!$D$6</f>
        <v>х</v>
      </c>
      <c r="I30" s="3" t="str">
        <f>[1]БМР!$D$6</f>
        <v>х</v>
      </c>
      <c r="J30" s="3" t="str">
        <f>[1]БМР!$D$6</f>
        <v>х</v>
      </c>
      <c r="K30" s="3" t="str">
        <f>[1]БМР!$D$6</f>
        <v>х</v>
      </c>
      <c r="L30" s="3" t="str">
        <f>[1]БМР!$D$6</f>
        <v>х</v>
      </c>
      <c r="M30" s="3" t="str">
        <f>[1]БМР!$D$6</f>
        <v>х</v>
      </c>
      <c r="N30" s="3" t="str">
        <f>[1]БМР!$D$6</f>
        <v>х</v>
      </c>
    </row>
    <row r="31" spans="1:14" x14ac:dyDescent="0.2">
      <c r="A31" s="22">
        <f t="shared" si="0"/>
        <v>26</v>
      </c>
      <c r="B31" s="22" t="s">
        <v>27</v>
      </c>
      <c r="C31" s="4">
        <v>98.8</v>
      </c>
      <c r="D31" s="4">
        <v>106.4</v>
      </c>
      <c r="E31" s="3" t="str">
        <f>[1]БМР!$D$6</f>
        <v>х</v>
      </c>
      <c r="F31" s="3" t="str">
        <f>[1]БМР!$D$6</f>
        <v>х</v>
      </c>
      <c r="G31" s="3" t="str">
        <f>[1]БМР!$D$6</f>
        <v>х</v>
      </c>
      <c r="H31" s="3" t="str">
        <f>[1]БМР!$D$6</f>
        <v>х</v>
      </c>
      <c r="I31" s="3" t="str">
        <f>[1]БМР!$D$6</f>
        <v>х</v>
      </c>
      <c r="J31" s="3" t="str">
        <f>[1]БМР!$D$6</f>
        <v>х</v>
      </c>
      <c r="K31" s="3" t="str">
        <f>[1]БМР!$D$6</f>
        <v>х</v>
      </c>
      <c r="L31" s="3" t="str">
        <f>[1]БМР!$D$6</f>
        <v>х</v>
      </c>
      <c r="M31" s="3" t="str">
        <f>[1]БМР!$D$6</f>
        <v>х</v>
      </c>
      <c r="N31" s="3" t="str">
        <f>[1]БМР!$D$6</f>
        <v>х</v>
      </c>
    </row>
    <row r="34" spans="1:32" ht="26.25" customHeight="1" x14ac:dyDescent="0.2">
      <c r="A34" s="14" t="s">
        <v>34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6" spans="1:32" ht="51.75" customHeight="1" x14ac:dyDescent="0.2">
      <c r="A36" s="15" t="s">
        <v>0</v>
      </c>
      <c r="B36" s="15" t="s">
        <v>1</v>
      </c>
      <c r="C36" s="16" t="s">
        <v>35</v>
      </c>
      <c r="D36" s="17"/>
      <c r="E36" s="18"/>
      <c r="F36" s="23" t="s">
        <v>36</v>
      </c>
      <c r="G36" s="23"/>
      <c r="H36" s="23"/>
      <c r="I36" s="23" t="s">
        <v>37</v>
      </c>
      <c r="J36" s="23"/>
      <c r="K36" s="23"/>
      <c r="L36" s="23" t="s">
        <v>38</v>
      </c>
      <c r="M36" s="23"/>
      <c r="N36" s="23"/>
      <c r="O36" s="19" t="s">
        <v>30</v>
      </c>
      <c r="P36" s="19"/>
      <c r="Q36" s="16"/>
      <c r="R36" s="24" t="s">
        <v>37</v>
      </c>
      <c r="S36" s="24"/>
      <c r="T36" s="24"/>
      <c r="U36" s="24" t="s">
        <v>38</v>
      </c>
      <c r="V36" s="24"/>
      <c r="W36" s="24"/>
      <c r="X36" s="23" t="s">
        <v>31</v>
      </c>
      <c r="Y36" s="23"/>
      <c r="Z36" s="23"/>
      <c r="AA36" s="23" t="s">
        <v>37</v>
      </c>
      <c r="AB36" s="23"/>
      <c r="AC36" s="23"/>
      <c r="AD36" s="23" t="s">
        <v>38</v>
      </c>
      <c r="AE36" s="23"/>
      <c r="AF36" s="23"/>
    </row>
    <row r="37" spans="1:32" x14ac:dyDescent="0.2">
      <c r="A37" s="20"/>
      <c r="B37" s="20"/>
      <c r="C37" s="21">
        <v>2020</v>
      </c>
      <c r="D37" s="21">
        <v>2021</v>
      </c>
      <c r="E37" s="21">
        <v>2022</v>
      </c>
      <c r="F37" s="25">
        <v>2020</v>
      </c>
      <c r="G37" s="25">
        <v>2021</v>
      </c>
      <c r="H37" s="25">
        <v>2022</v>
      </c>
      <c r="I37" s="25">
        <v>2020</v>
      </c>
      <c r="J37" s="25">
        <v>2021</v>
      </c>
      <c r="K37" s="25">
        <v>2022</v>
      </c>
      <c r="L37" s="25">
        <v>2020</v>
      </c>
      <c r="M37" s="25">
        <v>2021</v>
      </c>
      <c r="N37" s="25">
        <v>2022</v>
      </c>
      <c r="O37" s="21">
        <v>2020</v>
      </c>
      <c r="P37" s="21">
        <v>2021</v>
      </c>
      <c r="Q37" s="26">
        <v>2022</v>
      </c>
      <c r="R37" s="21">
        <v>2020</v>
      </c>
      <c r="S37" s="21">
        <v>2021</v>
      </c>
      <c r="T37" s="21">
        <v>2022</v>
      </c>
      <c r="U37" s="21">
        <v>2020</v>
      </c>
      <c r="V37" s="21">
        <v>2021</v>
      </c>
      <c r="W37" s="21">
        <v>2022</v>
      </c>
      <c r="X37" s="25">
        <v>2020</v>
      </c>
      <c r="Y37" s="25">
        <v>2021</v>
      </c>
      <c r="Z37" s="25">
        <v>2022</v>
      </c>
      <c r="AA37" s="25">
        <v>2020</v>
      </c>
      <c r="AB37" s="25">
        <v>2021</v>
      </c>
      <c r="AC37" s="25">
        <v>2022</v>
      </c>
      <c r="AD37" s="25">
        <v>2020</v>
      </c>
      <c r="AE37" s="25">
        <v>2021</v>
      </c>
      <c r="AF37" s="25">
        <v>2022</v>
      </c>
    </row>
    <row r="38" spans="1:32" x14ac:dyDescent="0.2">
      <c r="A38" s="22">
        <v>1</v>
      </c>
      <c r="B38" s="22" t="s">
        <v>2</v>
      </c>
      <c r="C38" s="4">
        <f>F38+O38+X38</f>
        <v>41554.800000000003</v>
      </c>
      <c r="D38" s="4">
        <f t="shared" ref="D38:E38" si="1">G38+P38+Y38</f>
        <v>68455.299999999988</v>
      </c>
      <c r="E38" s="4">
        <f t="shared" si="1"/>
        <v>51943.7</v>
      </c>
      <c r="F38" s="4">
        <v>25680.7</v>
      </c>
      <c r="G38" s="4">
        <v>49395</v>
      </c>
      <c r="H38" s="4">
        <v>32988.199999999997</v>
      </c>
      <c r="I38" s="4">
        <v>126.7</v>
      </c>
      <c r="J38" s="4">
        <v>192.4</v>
      </c>
      <c r="K38" s="4">
        <v>66.8</v>
      </c>
      <c r="L38" s="4">
        <v>72.7</v>
      </c>
      <c r="M38" s="4">
        <v>140.9</v>
      </c>
      <c r="N38" s="4">
        <v>468.8</v>
      </c>
      <c r="O38" s="4">
        <v>15363.7</v>
      </c>
      <c r="P38" s="4">
        <v>17235.400000000001</v>
      </c>
      <c r="Q38" s="27">
        <v>17188.8</v>
      </c>
      <c r="R38" s="4">
        <v>107</v>
      </c>
      <c r="S38" s="4">
        <v>112.2</v>
      </c>
      <c r="T38" s="4">
        <v>99.7</v>
      </c>
      <c r="U38" s="28">
        <v>43.5</v>
      </c>
      <c r="V38" s="4">
        <v>49.2</v>
      </c>
      <c r="W38" s="28">
        <v>56.4</v>
      </c>
      <c r="X38" s="29">
        <v>510.4</v>
      </c>
      <c r="Y38" s="29">
        <v>1824.9</v>
      </c>
      <c r="Z38" s="29">
        <v>1766.7</v>
      </c>
      <c r="AA38" s="29">
        <v>42.2</v>
      </c>
      <c r="AB38" s="29">
        <v>357.5</v>
      </c>
      <c r="AC38" s="29">
        <v>96.8</v>
      </c>
      <c r="AD38" s="29">
        <v>1.45</v>
      </c>
      <c r="AE38" s="29">
        <v>5.2</v>
      </c>
      <c r="AF38" s="29">
        <v>5.8</v>
      </c>
    </row>
    <row r="39" spans="1:32" x14ac:dyDescent="0.2">
      <c r="A39" s="22">
        <f>A38+1</f>
        <v>2</v>
      </c>
      <c r="B39" s="22" t="s">
        <v>3</v>
      </c>
      <c r="C39" s="3" t="str">
        <f>[1]БМР!$D$11</f>
        <v>х</v>
      </c>
      <c r="D39" s="3" t="str">
        <f>[1]БМР!$D$11</f>
        <v>х</v>
      </c>
      <c r="E39" s="3" t="str">
        <f>[1]БМР!$D$11</f>
        <v>х</v>
      </c>
      <c r="F39" s="29">
        <f>[1]БМР!$D$13</f>
        <v>14142.156800000001</v>
      </c>
      <c r="G39" s="29">
        <f>[1]БМР!$E$13</f>
        <v>14849.7</v>
      </c>
      <c r="H39" s="29">
        <f>[1]БМР!$F$13</f>
        <v>19648</v>
      </c>
      <c r="I39" s="29">
        <v>85.9</v>
      </c>
      <c r="J39" s="29">
        <v>105</v>
      </c>
      <c r="K39" s="29">
        <v>132.30000000000001</v>
      </c>
      <c r="L39" s="29">
        <v>226.78</v>
      </c>
      <c r="M39" s="29">
        <v>241.95</v>
      </c>
      <c r="N39" s="29">
        <v>321.51</v>
      </c>
      <c r="O39" s="4">
        <v>531.70000000000005</v>
      </c>
      <c r="P39" s="4">
        <v>635.1</v>
      </c>
      <c r="Q39" s="27">
        <v>676.4</v>
      </c>
      <c r="R39" s="4">
        <v>102.7</v>
      </c>
      <c r="S39" s="4">
        <v>119.5</v>
      </c>
      <c r="T39" s="4">
        <v>106.5</v>
      </c>
      <c r="U39" s="28">
        <v>8.5299999999999994</v>
      </c>
      <c r="V39" s="4">
        <v>10.35</v>
      </c>
      <c r="W39" s="28">
        <v>11.07</v>
      </c>
      <c r="X39" s="30" t="s">
        <v>42</v>
      </c>
      <c r="Y39" s="30" t="s">
        <v>42</v>
      </c>
      <c r="Z39" s="30" t="s">
        <v>42</v>
      </c>
      <c r="AA39" s="30" t="s">
        <v>42</v>
      </c>
      <c r="AB39" s="30" t="s">
        <v>42</v>
      </c>
      <c r="AC39" s="30" t="s">
        <v>42</v>
      </c>
      <c r="AD39" s="30" t="s">
        <v>42</v>
      </c>
      <c r="AE39" s="30" t="s">
        <v>42</v>
      </c>
      <c r="AF39" s="30" t="s">
        <v>42</v>
      </c>
    </row>
    <row r="40" spans="1:32" x14ac:dyDescent="0.2">
      <c r="A40" s="22">
        <f t="shared" ref="A40:A64" si="2">A39+1</f>
        <v>3</v>
      </c>
      <c r="B40" s="22" t="s">
        <v>4</v>
      </c>
      <c r="C40" s="4">
        <v>126790.2</v>
      </c>
      <c r="D40" s="4">
        <v>211285.3</v>
      </c>
      <c r="E40" s="4">
        <v>257388.79999999999</v>
      </c>
      <c r="F40" s="29">
        <v>109989.3</v>
      </c>
      <c r="G40" s="29">
        <v>193174.8</v>
      </c>
      <c r="H40" s="29">
        <v>237889.2</v>
      </c>
      <c r="I40" s="29">
        <v>102.5</v>
      </c>
      <c r="J40" s="29">
        <v>175.4</v>
      </c>
      <c r="K40" s="29">
        <v>123.8</v>
      </c>
      <c r="L40" s="29">
        <v>488.9</v>
      </c>
      <c r="M40" s="29">
        <v>858.8</v>
      </c>
      <c r="N40" s="29">
        <v>1062.4000000000001</v>
      </c>
      <c r="O40" s="4">
        <v>15363.6</v>
      </c>
      <c r="P40" s="4">
        <v>16084.4</v>
      </c>
      <c r="Q40" s="27">
        <v>17536.7</v>
      </c>
      <c r="R40" s="4">
        <v>98.1</v>
      </c>
      <c r="S40" s="4">
        <v>104.7</v>
      </c>
      <c r="T40" s="4">
        <v>11.4</v>
      </c>
      <c r="U40" s="28">
        <v>68.3</v>
      </c>
      <c r="V40" s="4">
        <v>71.5</v>
      </c>
      <c r="W40" s="28">
        <v>78.3</v>
      </c>
      <c r="X40" s="29">
        <v>1437.3</v>
      </c>
      <c r="Y40" s="29">
        <v>2009.5</v>
      </c>
      <c r="Z40" s="29">
        <v>1962.9</v>
      </c>
      <c r="AA40" s="29">
        <v>100.7</v>
      </c>
      <c r="AB40" s="29">
        <v>139.80000000000001</v>
      </c>
      <c r="AC40" s="29">
        <v>146.30000000000001</v>
      </c>
      <c r="AD40" s="29">
        <v>6.4</v>
      </c>
      <c r="AE40" s="29">
        <v>8.9</v>
      </c>
      <c r="AF40" s="29">
        <v>8.8000000000000007</v>
      </c>
    </row>
    <row r="41" spans="1:32" x14ac:dyDescent="0.2">
      <c r="A41" s="22">
        <f t="shared" si="2"/>
        <v>4</v>
      </c>
      <c r="B41" s="22" t="s">
        <v>5</v>
      </c>
      <c r="C41" s="4">
        <v>7966</v>
      </c>
      <c r="D41" s="4">
        <v>9547.2000000000007</v>
      </c>
      <c r="E41" s="4">
        <v>7295.9</v>
      </c>
      <c r="F41" s="29">
        <v>6465.7</v>
      </c>
      <c r="G41" s="29">
        <v>7898.3</v>
      </c>
      <c r="H41" s="29">
        <v>5701</v>
      </c>
      <c r="I41" s="29">
        <v>96.5</v>
      </c>
      <c r="J41" s="29">
        <v>122.2</v>
      </c>
      <c r="K41" s="29">
        <v>72.2</v>
      </c>
      <c r="L41" s="29">
        <v>121.9</v>
      </c>
      <c r="M41" s="29">
        <v>153</v>
      </c>
      <c r="N41" s="29">
        <v>113.8</v>
      </c>
      <c r="O41" s="4">
        <v>1349.5</v>
      </c>
      <c r="P41" s="4">
        <v>1523.3</v>
      </c>
      <c r="Q41" s="27">
        <v>1473</v>
      </c>
      <c r="R41" s="4">
        <v>99.6</v>
      </c>
      <c r="S41" s="4">
        <v>112.9</v>
      </c>
      <c r="T41" s="4">
        <v>96.7</v>
      </c>
      <c r="U41" s="28">
        <v>25.45</v>
      </c>
      <c r="V41" s="4">
        <v>29.51</v>
      </c>
      <c r="W41" s="28">
        <v>29.41</v>
      </c>
      <c r="X41" s="29">
        <v>150.80000000000001</v>
      </c>
      <c r="Y41" s="29">
        <v>125.5</v>
      </c>
      <c r="Z41" s="29">
        <v>121.8</v>
      </c>
      <c r="AA41" s="29">
        <v>138.30000000000001</v>
      </c>
      <c r="AB41" s="29">
        <v>82.1</v>
      </c>
      <c r="AC41" s="29">
        <v>98.5</v>
      </c>
      <c r="AD41" s="29">
        <v>2.84</v>
      </c>
      <c r="AE41" s="29">
        <v>2.4300000000000002</v>
      </c>
      <c r="AF41" s="29">
        <v>2.4300000000000002</v>
      </c>
    </row>
    <row r="42" spans="1:32" x14ac:dyDescent="0.2">
      <c r="A42" s="22">
        <f t="shared" si="2"/>
        <v>5</v>
      </c>
      <c r="B42" s="22" t="s">
        <v>6</v>
      </c>
      <c r="C42" s="4">
        <v>119469.3</v>
      </c>
      <c r="D42" s="4">
        <v>141451.79999999999</v>
      </c>
      <c r="E42" s="4">
        <v>162148.70000000001</v>
      </c>
      <c r="F42" s="29">
        <v>90733.3</v>
      </c>
      <c r="G42" s="29">
        <v>107271.8</v>
      </c>
      <c r="H42" s="29">
        <v>128380.4</v>
      </c>
      <c r="I42" s="29">
        <v>101.6</v>
      </c>
      <c r="J42" s="29">
        <v>118.2</v>
      </c>
      <c r="K42" s="29">
        <v>119.7</v>
      </c>
      <c r="L42" s="29">
        <v>254.1</v>
      </c>
      <c r="M42" s="29">
        <v>304.10000000000002</v>
      </c>
      <c r="N42" s="29">
        <v>366.1</v>
      </c>
      <c r="O42" s="4">
        <v>25371</v>
      </c>
      <c r="P42" s="4">
        <v>29765.9</v>
      </c>
      <c r="Q42" s="27">
        <v>30095</v>
      </c>
      <c r="R42" s="4">
        <v>95</v>
      </c>
      <c r="S42" s="4">
        <v>117.3</v>
      </c>
      <c r="T42" s="4">
        <v>101.1</v>
      </c>
      <c r="U42" s="28">
        <v>71.099999999999994</v>
      </c>
      <c r="V42" s="4">
        <v>84.4</v>
      </c>
      <c r="W42" s="28">
        <v>85.8</v>
      </c>
      <c r="X42" s="29">
        <v>3365</v>
      </c>
      <c r="Y42" s="29">
        <v>4414.1000000000004</v>
      </c>
      <c r="Z42" s="29">
        <v>3673.2</v>
      </c>
      <c r="AA42" s="29">
        <v>89.4</v>
      </c>
      <c r="AB42" s="29">
        <v>131.19999999999999</v>
      </c>
      <c r="AC42" s="29">
        <v>83.2</v>
      </c>
      <c r="AD42" s="29">
        <v>9.4</v>
      </c>
      <c r="AE42" s="29">
        <v>12.5</v>
      </c>
      <c r="AF42" s="29">
        <v>10.5</v>
      </c>
    </row>
    <row r="43" spans="1:32" x14ac:dyDescent="0.2">
      <c r="A43" s="22">
        <f t="shared" si="2"/>
        <v>6</v>
      </c>
      <c r="B43" s="22" t="s">
        <v>7</v>
      </c>
      <c r="C43" s="4">
        <v>84963</v>
      </c>
      <c r="D43" s="4">
        <v>97052.5</v>
      </c>
      <c r="E43" s="4">
        <v>103763</v>
      </c>
      <c r="F43" s="29">
        <v>66258.3</v>
      </c>
      <c r="G43" s="29">
        <v>78228.600000000006</v>
      </c>
      <c r="H43" s="29">
        <v>86570.5</v>
      </c>
      <c r="I43" s="29">
        <v>110.2</v>
      </c>
      <c r="J43" s="29">
        <v>117.6</v>
      </c>
      <c r="K43" s="29">
        <v>115</v>
      </c>
      <c r="L43" s="29">
        <v>209.4</v>
      </c>
      <c r="M43" s="29">
        <v>246.2</v>
      </c>
      <c r="N43" s="29">
        <v>271.39999999999998</v>
      </c>
      <c r="O43" s="4">
        <v>17514.599999999999</v>
      </c>
      <c r="P43" s="4">
        <v>17465.400000000001</v>
      </c>
      <c r="Q43" s="27">
        <v>15815</v>
      </c>
      <c r="R43" s="4">
        <v>100.3</v>
      </c>
      <c r="S43" s="4">
        <v>100.5</v>
      </c>
      <c r="T43" s="4">
        <v>91.4</v>
      </c>
      <c r="U43" s="28">
        <v>55.3</v>
      </c>
      <c r="V43" s="4">
        <v>55</v>
      </c>
      <c r="W43" s="28">
        <v>49.6</v>
      </c>
      <c r="X43" s="29">
        <v>1102.0999999999999</v>
      </c>
      <c r="Y43" s="29">
        <v>1336.9</v>
      </c>
      <c r="Z43" s="29" t="s">
        <v>42</v>
      </c>
      <c r="AA43" s="29">
        <v>99.9</v>
      </c>
      <c r="AB43" s="29">
        <v>121.3</v>
      </c>
      <c r="AC43" s="29">
        <v>101.9</v>
      </c>
      <c r="AD43" s="29">
        <v>3.5</v>
      </c>
      <c r="AE43" s="29">
        <v>4.2</v>
      </c>
      <c r="AF43" s="29" t="s">
        <v>42</v>
      </c>
    </row>
    <row r="44" spans="1:32" x14ac:dyDescent="0.2">
      <c r="A44" s="22">
        <f t="shared" si="2"/>
        <v>7</v>
      </c>
      <c r="B44" s="22" t="s">
        <v>8</v>
      </c>
      <c r="C44" s="4">
        <v>66514.8</v>
      </c>
      <c r="D44" s="4">
        <v>83442.899999999994</v>
      </c>
      <c r="E44" s="4">
        <v>96371.3</v>
      </c>
      <c r="F44" s="29">
        <v>47918.2</v>
      </c>
      <c r="G44" s="29">
        <v>63375.8</v>
      </c>
      <c r="H44" s="29">
        <v>77446.100000000006</v>
      </c>
      <c r="I44" s="29">
        <v>114.1</v>
      </c>
      <c r="J44" s="29">
        <v>132.30000000000001</v>
      </c>
      <c r="K44" s="29">
        <v>122.2</v>
      </c>
      <c r="L44" s="29">
        <v>118.9</v>
      </c>
      <c r="M44" s="29">
        <v>158.1</v>
      </c>
      <c r="N44" s="29">
        <v>214.5</v>
      </c>
      <c r="O44" s="4">
        <v>15750.2</v>
      </c>
      <c r="P44" s="4">
        <v>16868.2</v>
      </c>
      <c r="Q44" s="27">
        <v>15955.5</v>
      </c>
      <c r="R44" s="4">
        <v>89.8</v>
      </c>
      <c r="S44" s="4">
        <v>107.1</v>
      </c>
      <c r="T44" s="4">
        <v>94.6</v>
      </c>
      <c r="U44" s="28">
        <v>39.1</v>
      </c>
      <c r="V44" s="4">
        <v>42.1</v>
      </c>
      <c r="W44" s="28">
        <v>44.2</v>
      </c>
      <c r="X44" s="29">
        <v>2846.4</v>
      </c>
      <c r="Y44" s="29">
        <v>3198.9</v>
      </c>
      <c r="Z44" s="29">
        <v>2969.7</v>
      </c>
      <c r="AA44" s="29">
        <v>113.7</v>
      </c>
      <c r="AB44" s="29">
        <v>112.4</v>
      </c>
      <c r="AC44" s="29">
        <v>92.8</v>
      </c>
      <c r="AD44" s="29">
        <v>7.1</v>
      </c>
      <c r="AE44" s="29">
        <v>8</v>
      </c>
      <c r="AF44" s="29">
        <v>8.1999999999999993</v>
      </c>
    </row>
    <row r="45" spans="1:32" x14ac:dyDescent="0.2">
      <c r="A45" s="22">
        <f t="shared" si="2"/>
        <v>8</v>
      </c>
      <c r="B45" s="22" t="s">
        <v>9</v>
      </c>
      <c r="C45" s="4">
        <f>F45+O45+X45</f>
        <v>355574.99999999994</v>
      </c>
      <c r="D45" s="4">
        <f t="shared" ref="D45:E45" si="3">G45+P45+Y45</f>
        <v>422534.89999999997</v>
      </c>
      <c r="E45" s="4">
        <f t="shared" si="3"/>
        <v>210120.2</v>
      </c>
      <c r="F45" s="4">
        <v>331028.59999999998</v>
      </c>
      <c r="G45" s="4">
        <v>393805.8</v>
      </c>
      <c r="H45" s="4">
        <v>183562.9</v>
      </c>
      <c r="I45" s="29">
        <v>95.6</v>
      </c>
      <c r="J45" s="29">
        <v>119</v>
      </c>
      <c r="K45" s="29">
        <v>46.6</v>
      </c>
      <c r="L45" s="29">
        <v>673.8</v>
      </c>
      <c r="M45" s="29">
        <v>794.4</v>
      </c>
      <c r="N45" s="29">
        <v>374.5</v>
      </c>
      <c r="O45" s="4">
        <v>22356.799999999999</v>
      </c>
      <c r="P45" s="4">
        <v>26152.1</v>
      </c>
      <c r="Q45" s="27">
        <v>24038.2</v>
      </c>
      <c r="R45" s="4">
        <v>94.9</v>
      </c>
      <c r="S45" s="4">
        <v>116.9</v>
      </c>
      <c r="T45" s="4">
        <v>92</v>
      </c>
      <c r="U45" s="28">
        <v>45.5</v>
      </c>
      <c r="V45" s="4">
        <v>52.7</v>
      </c>
      <c r="W45" s="28">
        <v>49</v>
      </c>
      <c r="X45" s="29">
        <v>2189.6</v>
      </c>
      <c r="Y45" s="29">
        <v>2577</v>
      </c>
      <c r="Z45" s="29">
        <v>2519.1</v>
      </c>
      <c r="AA45" s="29">
        <v>92</v>
      </c>
      <c r="AB45" s="29">
        <v>117.7</v>
      </c>
      <c r="AC45" s="29">
        <v>97.8</v>
      </c>
      <c r="AD45" s="29">
        <v>4.5</v>
      </c>
      <c r="AE45" s="29">
        <v>5.2</v>
      </c>
      <c r="AF45" s="29">
        <v>5.0999999999999996</v>
      </c>
    </row>
    <row r="46" spans="1:32" x14ac:dyDescent="0.2">
      <c r="A46" s="22">
        <f t="shared" si="2"/>
        <v>9</v>
      </c>
      <c r="B46" s="22" t="s">
        <v>10</v>
      </c>
      <c r="C46" s="4">
        <v>59654.5</v>
      </c>
      <c r="D46" s="4">
        <v>81190.3</v>
      </c>
      <c r="E46" s="4">
        <v>86034.1</v>
      </c>
      <c r="F46" s="29">
        <v>53544.2</v>
      </c>
      <c r="G46" s="29">
        <v>73529.3</v>
      </c>
      <c r="H46" s="29">
        <v>78227.899999999994</v>
      </c>
      <c r="I46" s="29">
        <v>91.2</v>
      </c>
      <c r="J46" s="29">
        <v>137.30000000000001</v>
      </c>
      <c r="K46" s="29">
        <v>106.4</v>
      </c>
      <c r="L46" s="29">
        <v>1507</v>
      </c>
      <c r="M46" s="29">
        <v>2097.1</v>
      </c>
      <c r="N46" s="29">
        <v>2291.9</v>
      </c>
      <c r="O46" s="4">
        <v>745.2</v>
      </c>
      <c r="P46" s="4">
        <v>891.2</v>
      </c>
      <c r="Q46" s="27">
        <v>923.5</v>
      </c>
      <c r="R46" s="4">
        <v>99.5</v>
      </c>
      <c r="S46" s="4">
        <v>119.6</v>
      </c>
      <c r="T46" s="4">
        <v>103.6</v>
      </c>
      <c r="U46" s="28">
        <v>21</v>
      </c>
      <c r="V46" s="4">
        <v>25.4</v>
      </c>
      <c r="W46" s="28">
        <v>27.1</v>
      </c>
      <c r="X46" s="29">
        <v>174.3</v>
      </c>
      <c r="Y46" s="29">
        <v>183.3</v>
      </c>
      <c r="Z46" s="29">
        <v>185.7</v>
      </c>
      <c r="AA46" s="29">
        <v>100.2</v>
      </c>
      <c r="AB46" s="29">
        <v>105.2</v>
      </c>
      <c r="AC46" s="29">
        <v>101.3</v>
      </c>
      <c r="AD46" s="29">
        <v>4.9000000000000004</v>
      </c>
      <c r="AE46" s="29">
        <v>5.2</v>
      </c>
      <c r="AF46" s="29">
        <v>5.4</v>
      </c>
    </row>
    <row r="47" spans="1:32" x14ac:dyDescent="0.2">
      <c r="A47" s="22">
        <f t="shared" si="2"/>
        <v>10</v>
      </c>
      <c r="B47" s="22" t="s">
        <v>11</v>
      </c>
      <c r="C47" s="4">
        <v>67277.7</v>
      </c>
      <c r="D47" s="4">
        <v>93434.2</v>
      </c>
      <c r="E47" s="4">
        <v>78014.8</v>
      </c>
      <c r="F47" s="29">
        <v>54536.2</v>
      </c>
      <c r="G47" s="29">
        <v>78428</v>
      </c>
      <c r="H47" s="29">
        <v>63018.1</v>
      </c>
      <c r="I47" s="29">
        <v>96.7</v>
      </c>
      <c r="J47" s="29">
        <v>143.80000000000001</v>
      </c>
      <c r="K47" s="29">
        <v>80.400000000000006</v>
      </c>
      <c r="L47" s="29">
        <v>196.77</v>
      </c>
      <c r="M47" s="29">
        <v>282.92</v>
      </c>
      <c r="N47" s="29">
        <v>236.51</v>
      </c>
      <c r="O47" s="4">
        <v>10186.799999999999</v>
      </c>
      <c r="P47" s="4">
        <v>118763.1</v>
      </c>
      <c r="Q47" s="27">
        <v>12248</v>
      </c>
      <c r="R47" s="4">
        <v>99.7</v>
      </c>
      <c r="S47" s="4">
        <v>116.6</v>
      </c>
      <c r="T47" s="4">
        <v>103.1</v>
      </c>
      <c r="U47" s="4">
        <v>36.75</v>
      </c>
      <c r="V47" s="4">
        <v>42.84</v>
      </c>
      <c r="W47" s="28">
        <v>45.97</v>
      </c>
      <c r="X47" s="29">
        <v>2351.1999999999998</v>
      </c>
      <c r="Y47" s="29">
        <v>2917.9</v>
      </c>
      <c r="Z47" s="29">
        <v>2476.1</v>
      </c>
      <c r="AA47" s="29">
        <v>111.2</v>
      </c>
      <c r="AB47" s="29">
        <v>124.1</v>
      </c>
      <c r="AC47" s="29">
        <v>84.9</v>
      </c>
      <c r="AD47" s="29">
        <v>8.48</v>
      </c>
      <c r="AE47" s="29">
        <v>10.53</v>
      </c>
      <c r="AF47" s="29">
        <v>9.2899999999999991</v>
      </c>
    </row>
    <row r="48" spans="1:32" x14ac:dyDescent="0.2">
      <c r="A48" s="22">
        <f t="shared" si="2"/>
        <v>11</v>
      </c>
      <c r="B48" s="22" t="s">
        <v>12</v>
      </c>
      <c r="C48" s="6" t="str">
        <f>[1]БМР!$D$11</f>
        <v>х</v>
      </c>
      <c r="D48" s="6" t="str">
        <f>[1]БМР!$D$11</f>
        <v>х</v>
      </c>
      <c r="E48" s="6" t="str">
        <f>[1]БМР!$D$11</f>
        <v>х</v>
      </c>
      <c r="F48" s="6" t="str">
        <f>[1]БМР!$D$11</f>
        <v>х</v>
      </c>
      <c r="G48" s="6" t="str">
        <f>[1]БМР!$D$11</f>
        <v>х</v>
      </c>
      <c r="H48" s="6" t="str">
        <f>[1]БМР!$D$11</f>
        <v>х</v>
      </c>
      <c r="I48" s="6" t="str">
        <f>[1]БМР!$D$11</f>
        <v>х</v>
      </c>
      <c r="J48" s="6" t="str">
        <f>[1]БМР!$D$11</f>
        <v>х</v>
      </c>
      <c r="K48" s="6" t="str">
        <f>[1]БМР!$D$11</f>
        <v>х</v>
      </c>
      <c r="L48" s="6" t="str">
        <f>[1]БМР!$D$11</f>
        <v>х</v>
      </c>
      <c r="M48" s="6" t="str">
        <f>[1]БМР!$D$11</f>
        <v>х</v>
      </c>
      <c r="N48" s="6" t="str">
        <f>[1]БМР!$D$11</f>
        <v>х</v>
      </c>
      <c r="O48" s="6" t="str">
        <f>[1]БМР!$D$11</f>
        <v>х</v>
      </c>
      <c r="P48" s="6" t="str">
        <f>[1]БМР!$D$11</f>
        <v>х</v>
      </c>
      <c r="Q48" s="6" t="str">
        <f>[1]БМР!$D$11</f>
        <v>х</v>
      </c>
      <c r="R48" s="6" t="str">
        <f>[1]БМР!$D$11</f>
        <v>х</v>
      </c>
      <c r="S48" s="6" t="str">
        <f>[1]БМР!$D$11</f>
        <v>х</v>
      </c>
      <c r="T48" s="6" t="str">
        <f>[1]БМР!$D$11</f>
        <v>х</v>
      </c>
      <c r="U48" s="6" t="str">
        <f>[1]БМР!$D$11</f>
        <v>х</v>
      </c>
      <c r="V48" s="6" t="str">
        <f>[1]БМР!$D$11</f>
        <v>х</v>
      </c>
      <c r="W48" s="28" t="str">
        <f>[1]БМР!$D$11</f>
        <v>х</v>
      </c>
      <c r="X48" s="6" t="str">
        <f>[1]БМР!$D$11</f>
        <v>х</v>
      </c>
      <c r="Y48" s="6" t="str">
        <f>[1]БМР!$D$11</f>
        <v>х</v>
      </c>
      <c r="Z48" s="6" t="str">
        <f>[1]БМР!$D$11</f>
        <v>х</v>
      </c>
      <c r="AA48" s="6" t="str">
        <f>[1]БМР!$D$11</f>
        <v>х</v>
      </c>
      <c r="AB48" s="6" t="str">
        <f>[1]БМР!$D$11</f>
        <v>х</v>
      </c>
      <c r="AC48" s="6" t="str">
        <f>[1]БМР!$D$11</f>
        <v>х</v>
      </c>
      <c r="AD48" s="6" t="str">
        <f>[1]БМР!$D$11</f>
        <v>х</v>
      </c>
      <c r="AE48" s="6" t="str">
        <f>[1]БМР!$D$11</f>
        <v>х</v>
      </c>
      <c r="AF48" s="6" t="str">
        <f>[1]БМР!$D$11</f>
        <v>х</v>
      </c>
    </row>
    <row r="49" spans="1:32" x14ac:dyDescent="0.2">
      <c r="A49" s="22">
        <f t="shared" si="2"/>
        <v>12</v>
      </c>
      <c r="B49" s="22" t="s">
        <v>13</v>
      </c>
      <c r="C49" s="4">
        <v>39682.6</v>
      </c>
      <c r="D49" s="4">
        <v>55359.1</v>
      </c>
      <c r="E49" s="4">
        <v>52866.7</v>
      </c>
      <c r="F49" s="29">
        <v>34170.1</v>
      </c>
      <c r="G49" s="29">
        <v>49242.2</v>
      </c>
      <c r="H49" s="29">
        <v>46384.3</v>
      </c>
      <c r="I49" s="29">
        <v>107</v>
      </c>
      <c r="J49" s="29">
        <v>144</v>
      </c>
      <c r="K49" s="29">
        <v>94</v>
      </c>
      <c r="L49" s="29">
        <v>911.7</v>
      </c>
      <c r="M49" s="29">
        <v>1329.3</v>
      </c>
      <c r="N49" s="29">
        <v>1264.7</v>
      </c>
      <c r="O49" s="4">
        <v>758.4</v>
      </c>
      <c r="P49" s="4">
        <v>861.2</v>
      </c>
      <c r="Q49" s="4">
        <v>946.1</v>
      </c>
      <c r="R49" s="4">
        <v>90</v>
      </c>
      <c r="S49" s="4">
        <v>114</v>
      </c>
      <c r="T49" s="4">
        <v>110</v>
      </c>
      <c r="U49" s="4">
        <v>20.2</v>
      </c>
      <c r="V49" s="4">
        <v>23.2</v>
      </c>
      <c r="W49" s="28">
        <v>25.8</v>
      </c>
      <c r="X49" s="3" t="str">
        <f>[1]БМР!$D$11</f>
        <v>х</v>
      </c>
      <c r="Y49" s="3" t="str">
        <f>[1]БМР!$D$11</f>
        <v>х</v>
      </c>
      <c r="Z49" s="3" t="str">
        <f>[1]БМР!$D$11</f>
        <v>х</v>
      </c>
      <c r="AA49" s="3" t="str">
        <f>[1]БМР!$D$11</f>
        <v>х</v>
      </c>
      <c r="AB49" s="3" t="str">
        <f>[1]БМР!$D$11</f>
        <v>х</v>
      </c>
      <c r="AC49" s="3" t="str">
        <f>[1]БМР!$D$11</f>
        <v>х</v>
      </c>
      <c r="AD49" s="3" t="str">
        <f>[1]БМР!$D$11</f>
        <v>х</v>
      </c>
      <c r="AE49" s="3" t="str">
        <f>[1]БМР!$D$11</f>
        <v>х</v>
      </c>
      <c r="AF49" s="3" t="str">
        <f>[1]БМР!$D$11</f>
        <v>х</v>
      </c>
    </row>
    <row r="50" spans="1:32" x14ac:dyDescent="0.2">
      <c r="A50" s="22">
        <f t="shared" si="2"/>
        <v>13</v>
      </c>
      <c r="B50" s="22" t="s">
        <v>14</v>
      </c>
      <c r="C50" s="4">
        <v>36441.800000000003</v>
      </c>
      <c r="D50" s="4">
        <v>44178.5</v>
      </c>
      <c r="E50" s="4">
        <v>47501.9</v>
      </c>
      <c r="F50" s="29">
        <v>18403.099999999999</v>
      </c>
      <c r="G50" s="29">
        <v>22840.3</v>
      </c>
      <c r="H50" s="29">
        <v>24558.5</v>
      </c>
      <c r="I50" s="29">
        <v>109.4</v>
      </c>
      <c r="J50" s="29">
        <v>124.3</v>
      </c>
      <c r="K50" s="29">
        <v>107.6</v>
      </c>
      <c r="L50" s="29">
        <v>65.5</v>
      </c>
      <c r="M50" s="29">
        <v>81.3</v>
      </c>
      <c r="N50" s="29">
        <v>104.3</v>
      </c>
      <c r="O50" s="4">
        <v>15159.8</v>
      </c>
      <c r="P50" s="4">
        <v>17229.599999999999</v>
      </c>
      <c r="Q50" s="4">
        <v>17860.7</v>
      </c>
      <c r="R50" s="4">
        <v>100.6</v>
      </c>
      <c r="S50" s="4">
        <v>113.7</v>
      </c>
      <c r="T50" s="4">
        <v>103.5</v>
      </c>
      <c r="U50" s="4">
        <v>54</v>
      </c>
      <c r="V50" s="4">
        <v>61.4</v>
      </c>
      <c r="W50" s="28">
        <v>75.8</v>
      </c>
      <c r="X50" s="3" t="str">
        <f>[1]БМР!$D$11</f>
        <v>х</v>
      </c>
      <c r="Y50" s="3" t="str">
        <f>[1]БМР!$D$11</f>
        <v>х</v>
      </c>
      <c r="Z50" s="3" t="str">
        <f>[1]БМР!$D$11</f>
        <v>х</v>
      </c>
      <c r="AA50" s="29">
        <v>112.7</v>
      </c>
      <c r="AB50" s="29">
        <v>1700</v>
      </c>
      <c r="AC50" s="29">
        <v>104.8</v>
      </c>
      <c r="AD50" s="3" t="str">
        <f>[1]БМР!$D$11</f>
        <v>х</v>
      </c>
      <c r="AE50" s="3" t="str">
        <f>[1]БМР!$D$11</f>
        <v>х</v>
      </c>
      <c r="AF50" s="3" t="str">
        <f>[1]БМР!$D$11</f>
        <v>х</v>
      </c>
    </row>
    <row r="51" spans="1:32" x14ac:dyDescent="0.2">
      <c r="A51" s="22">
        <f t="shared" si="2"/>
        <v>14</v>
      </c>
      <c r="B51" s="22" t="s">
        <v>15</v>
      </c>
      <c r="C51" s="4">
        <v>51125.7</v>
      </c>
      <c r="D51" s="4">
        <v>57992.6</v>
      </c>
      <c r="E51" s="4">
        <v>60799.4</v>
      </c>
      <c r="F51" s="29">
        <v>22346</v>
      </c>
      <c r="G51" s="29">
        <v>26861.1</v>
      </c>
      <c r="H51" s="29">
        <v>27213.9</v>
      </c>
      <c r="I51" s="29">
        <v>129.30000000000001</v>
      </c>
      <c r="J51" s="29">
        <v>120.3</v>
      </c>
      <c r="K51" s="29">
        <v>101.3</v>
      </c>
      <c r="L51" s="29">
        <v>106.5</v>
      </c>
      <c r="M51" s="29">
        <v>128.4</v>
      </c>
      <c r="N51" s="29">
        <v>142.5</v>
      </c>
      <c r="O51" s="4">
        <v>6938.6</v>
      </c>
      <c r="P51" s="4">
        <v>7507.6</v>
      </c>
      <c r="Q51" s="4">
        <v>7925.3</v>
      </c>
      <c r="R51" s="4">
        <v>99.1</v>
      </c>
      <c r="S51" s="4">
        <v>108.2</v>
      </c>
      <c r="T51" s="4">
        <v>105.6</v>
      </c>
      <c r="U51" s="4">
        <v>33.1</v>
      </c>
      <c r="V51" s="4">
        <v>35.9</v>
      </c>
      <c r="W51" s="28">
        <v>41.5</v>
      </c>
      <c r="X51" s="29">
        <v>3060.1</v>
      </c>
      <c r="Y51" s="29">
        <v>4296.3999999999996</v>
      </c>
      <c r="Z51" s="29">
        <v>3128</v>
      </c>
      <c r="AA51" s="29">
        <v>90.3</v>
      </c>
      <c r="AB51" s="29">
        <v>140.4</v>
      </c>
      <c r="AC51" s="29">
        <v>72.8</v>
      </c>
      <c r="AD51" s="29">
        <v>14.6</v>
      </c>
      <c r="AE51" s="29">
        <v>20.5</v>
      </c>
      <c r="AF51" s="29">
        <v>16.399999999999999</v>
      </c>
    </row>
    <row r="52" spans="1:32" x14ac:dyDescent="0.2">
      <c r="A52" s="22">
        <f t="shared" si="2"/>
        <v>15</v>
      </c>
      <c r="B52" s="22" t="s">
        <v>16</v>
      </c>
      <c r="C52" s="4">
        <v>87866.5</v>
      </c>
      <c r="D52" s="4">
        <v>94033.9</v>
      </c>
      <c r="E52" s="4">
        <v>94331.7</v>
      </c>
      <c r="F52" s="29">
        <v>78732.3</v>
      </c>
      <c r="G52" s="29">
        <v>85624.9</v>
      </c>
      <c r="H52" s="29">
        <v>85736.6</v>
      </c>
      <c r="I52" s="29">
        <v>97</v>
      </c>
      <c r="J52" s="29">
        <v>108.8</v>
      </c>
      <c r="K52" s="29">
        <v>100.1</v>
      </c>
      <c r="L52" s="29">
        <v>429</v>
      </c>
      <c r="M52" s="29">
        <v>473.1</v>
      </c>
      <c r="N52" s="29">
        <v>489.4</v>
      </c>
      <c r="O52" s="4">
        <v>7069</v>
      </c>
      <c r="P52" s="4">
        <v>7234</v>
      </c>
      <c r="Q52" s="4">
        <v>7239.4</v>
      </c>
      <c r="R52" s="4">
        <v>129.5</v>
      </c>
      <c r="S52" s="4">
        <v>102.3</v>
      </c>
      <c r="T52" s="4">
        <v>102.8</v>
      </c>
      <c r="U52" s="4">
        <v>38.5</v>
      </c>
      <c r="V52" s="4">
        <v>40</v>
      </c>
      <c r="W52" s="28">
        <v>42.5</v>
      </c>
      <c r="X52" s="29">
        <v>1000.7</v>
      </c>
      <c r="Y52" s="29">
        <v>1143.7</v>
      </c>
      <c r="Z52" s="29">
        <v>1133.9000000000001</v>
      </c>
      <c r="AA52" s="29">
        <v>98</v>
      </c>
      <c r="AB52" s="29">
        <v>114.3</v>
      </c>
      <c r="AC52" s="29">
        <v>99.1</v>
      </c>
      <c r="AD52" s="22">
        <v>5.5</v>
      </c>
      <c r="AE52" s="22">
        <v>6.3</v>
      </c>
      <c r="AF52" s="22">
        <v>6.5</v>
      </c>
    </row>
    <row r="53" spans="1:32" x14ac:dyDescent="0.2">
      <c r="A53" s="22">
        <f t="shared" si="2"/>
        <v>16</v>
      </c>
      <c r="B53" s="22" t="s">
        <v>17</v>
      </c>
      <c r="C53" s="4">
        <v>121271.4</v>
      </c>
      <c r="D53" s="4">
        <v>215457.7</v>
      </c>
      <c r="E53" s="4">
        <v>134204.29999999999</v>
      </c>
      <c r="F53" s="3" t="str">
        <f>[1]БМР!$D$11</f>
        <v>х</v>
      </c>
      <c r="G53" s="3" t="str">
        <f>[1]БМР!$D$11</f>
        <v>х</v>
      </c>
      <c r="H53" s="3" t="str">
        <f>[1]БМР!$D$11</f>
        <v>х</v>
      </c>
      <c r="I53" s="3" t="str">
        <f>[1]БМР!$D$11</f>
        <v>х</v>
      </c>
      <c r="J53" s="3" t="str">
        <f>[1]БМР!$D$11</f>
        <v>х</v>
      </c>
      <c r="K53" s="3" t="str">
        <f>[1]БМР!$D$11</f>
        <v>х</v>
      </c>
      <c r="L53" s="3" t="str">
        <f>[1]БМР!$D$11</f>
        <v>х</v>
      </c>
      <c r="M53" s="3" t="str">
        <f>[1]БМР!$D$11</f>
        <v>х</v>
      </c>
      <c r="N53" s="3" t="str">
        <f>[1]БМР!$D$11</f>
        <v>х</v>
      </c>
      <c r="O53" s="4">
        <v>8817</v>
      </c>
      <c r="P53" s="4">
        <v>9510.7000000000007</v>
      </c>
      <c r="Q53" s="4">
        <v>9525.1</v>
      </c>
      <c r="R53" s="4">
        <v>103.2</v>
      </c>
      <c r="S53" s="4">
        <v>107.9</v>
      </c>
      <c r="T53" s="4">
        <v>100.2</v>
      </c>
      <c r="U53" s="4">
        <v>48.3</v>
      </c>
      <c r="V53" s="4">
        <v>52.5</v>
      </c>
      <c r="W53" s="28">
        <v>52.8</v>
      </c>
      <c r="X53" s="4" t="str">
        <f>[1]БМР!$D$11</f>
        <v>х</v>
      </c>
      <c r="Y53" s="4" t="str">
        <f>[1]БМР!$D$11</f>
        <v>х</v>
      </c>
      <c r="Z53" s="29">
        <v>186.6</v>
      </c>
      <c r="AA53" s="29">
        <v>110.7</v>
      </c>
      <c r="AB53" s="29">
        <v>89.3</v>
      </c>
      <c r="AC53" s="29">
        <v>106.4</v>
      </c>
      <c r="AD53" s="4" t="str">
        <f>[1]БМР!$D$11</f>
        <v>х</v>
      </c>
      <c r="AE53" s="4" t="str">
        <f>[1]БМР!$D$11</f>
        <v>х</v>
      </c>
      <c r="AF53" s="29">
        <v>1</v>
      </c>
    </row>
    <row r="54" spans="1:32" x14ac:dyDescent="0.2">
      <c r="A54" s="22">
        <f t="shared" si="2"/>
        <v>17</v>
      </c>
      <c r="B54" s="22" t="s">
        <v>18</v>
      </c>
      <c r="C54" s="4">
        <v>78393.2</v>
      </c>
      <c r="D54" s="4">
        <v>78361</v>
      </c>
      <c r="E54" s="4">
        <v>91694</v>
      </c>
      <c r="F54" s="29">
        <v>57213.599999999999</v>
      </c>
      <c r="G54" s="29">
        <v>56430.7</v>
      </c>
      <c r="H54" s="29">
        <v>71162.399999999994</v>
      </c>
      <c r="I54" s="29">
        <v>105.8</v>
      </c>
      <c r="J54" s="29">
        <v>98.6</v>
      </c>
      <c r="K54" s="29">
        <v>126.1</v>
      </c>
      <c r="L54" s="29">
        <v>177.2</v>
      </c>
      <c r="M54" s="29">
        <v>177.1</v>
      </c>
      <c r="N54" s="29">
        <v>225.8</v>
      </c>
      <c r="O54" s="4">
        <v>15151</v>
      </c>
      <c r="P54" s="4">
        <v>15831.8</v>
      </c>
      <c r="Q54" s="4">
        <v>16363.8</v>
      </c>
      <c r="R54" s="4">
        <v>99</v>
      </c>
      <c r="S54" s="4">
        <v>104.5</v>
      </c>
      <c r="T54" s="4">
        <v>103.4</v>
      </c>
      <c r="U54" s="4">
        <v>46.93</v>
      </c>
      <c r="V54" s="4">
        <v>49.68</v>
      </c>
      <c r="W54" s="28">
        <v>51.92</v>
      </c>
      <c r="X54" s="29">
        <v>6028.6</v>
      </c>
      <c r="Y54" s="29">
        <v>6098.5</v>
      </c>
      <c r="Z54" s="29">
        <v>4167.8</v>
      </c>
      <c r="AA54" s="29">
        <v>110.6</v>
      </c>
      <c r="AB54" s="29">
        <v>101.2</v>
      </c>
      <c r="AC54" s="29">
        <v>68.3</v>
      </c>
      <c r="AD54" s="29">
        <v>18.670000000000002</v>
      </c>
      <c r="AE54" s="29">
        <v>19.14</v>
      </c>
      <c r="AF54" s="29">
        <v>13.22</v>
      </c>
    </row>
    <row r="55" spans="1:32" x14ac:dyDescent="0.2">
      <c r="A55" s="22">
        <f t="shared" si="2"/>
        <v>18</v>
      </c>
      <c r="B55" s="22" t="s">
        <v>19</v>
      </c>
      <c r="C55" s="4">
        <v>7828.3</v>
      </c>
      <c r="D55" s="4">
        <v>8689.5</v>
      </c>
      <c r="E55" s="4">
        <v>9156</v>
      </c>
      <c r="F55" s="29">
        <v>6106.1</v>
      </c>
      <c r="G55" s="29">
        <v>6594.1</v>
      </c>
      <c r="H55" s="29">
        <v>6700.7</v>
      </c>
      <c r="I55" s="29">
        <v>90</v>
      </c>
      <c r="J55" s="29">
        <v>108</v>
      </c>
      <c r="K55" s="29">
        <v>101.6</v>
      </c>
      <c r="L55" s="29">
        <v>148.1</v>
      </c>
      <c r="M55" s="29">
        <v>162</v>
      </c>
      <c r="N55" s="29">
        <v>175.4</v>
      </c>
      <c r="O55" s="4">
        <v>279.8</v>
      </c>
      <c r="P55" s="4">
        <v>343.7</v>
      </c>
      <c r="Q55" s="4">
        <v>346.5</v>
      </c>
      <c r="R55" s="4">
        <v>104.1</v>
      </c>
      <c r="S55" s="4">
        <v>122.8</v>
      </c>
      <c r="T55" s="4">
        <v>100.8</v>
      </c>
      <c r="U55" s="4">
        <v>6.8</v>
      </c>
      <c r="V55" s="4">
        <v>8.5</v>
      </c>
      <c r="W55" s="28">
        <v>9.1</v>
      </c>
      <c r="X55" s="3" t="str">
        <f>[1]БМР!$D$11</f>
        <v>х</v>
      </c>
      <c r="Y55" s="3" t="str">
        <f>[1]БМР!$D$11</f>
        <v>х</v>
      </c>
      <c r="Z55" s="3" t="str">
        <f>[1]БМР!$D$11</f>
        <v>х</v>
      </c>
      <c r="AA55" s="3" t="str">
        <f>[1]БМР!$D$11</f>
        <v>х</v>
      </c>
      <c r="AB55" s="3" t="str">
        <f>[1]БМР!$D$11</f>
        <v>х</v>
      </c>
      <c r="AC55" s="3" t="str">
        <f>[1]БМР!$D$11</f>
        <v>х</v>
      </c>
      <c r="AD55" s="3" t="str">
        <f>[1]БМР!$D$11</f>
        <v>х</v>
      </c>
      <c r="AE55" s="3" t="str">
        <f>[1]БМР!$D$11</f>
        <v>х</v>
      </c>
      <c r="AF55" s="3" t="str">
        <f>[1]БМР!$D$11</f>
        <v>х</v>
      </c>
    </row>
    <row r="56" spans="1:32" x14ac:dyDescent="0.2">
      <c r="A56" s="22">
        <f t="shared" si="2"/>
        <v>19</v>
      </c>
      <c r="B56" s="22" t="s">
        <v>20</v>
      </c>
      <c r="C56" s="4">
        <v>174018</v>
      </c>
      <c r="D56" s="4">
        <v>177748.5</v>
      </c>
      <c r="E56" s="4">
        <v>224089.8</v>
      </c>
      <c r="F56" s="29">
        <v>150417</v>
      </c>
      <c r="G56" s="29">
        <v>151405.20000000001</v>
      </c>
      <c r="H56" s="29">
        <v>194698.3</v>
      </c>
      <c r="I56" s="29">
        <v>101.7</v>
      </c>
      <c r="J56" s="29">
        <v>100.7</v>
      </c>
      <c r="K56" s="29">
        <v>129.5</v>
      </c>
      <c r="L56" s="29">
        <v>353.9</v>
      </c>
      <c r="M56" s="29">
        <v>356.3</v>
      </c>
      <c r="N56" s="29">
        <v>468.2</v>
      </c>
      <c r="O56" s="4">
        <v>20162</v>
      </c>
      <c r="P56" s="4">
        <v>22416</v>
      </c>
      <c r="Q56" s="4">
        <v>23951.4</v>
      </c>
      <c r="R56" s="4">
        <v>97</v>
      </c>
      <c r="S56" s="4">
        <v>111</v>
      </c>
      <c r="T56" s="4">
        <v>107.5</v>
      </c>
      <c r="U56" s="4">
        <v>47.4</v>
      </c>
      <c r="V56" s="4">
        <v>52.8</v>
      </c>
      <c r="W56" s="28">
        <v>57.6</v>
      </c>
      <c r="X56" s="29">
        <v>3439</v>
      </c>
      <c r="Y56" s="29">
        <v>3927</v>
      </c>
      <c r="Z56" s="29">
        <v>5045.5</v>
      </c>
      <c r="AA56" s="29">
        <v>113</v>
      </c>
      <c r="AB56" s="29">
        <v>114</v>
      </c>
      <c r="AC56" s="29">
        <v>129.19999999999999</v>
      </c>
      <c r="AD56" s="29">
        <v>8.1</v>
      </c>
      <c r="AE56" s="29">
        <v>9.1999999999999993</v>
      </c>
      <c r="AF56" s="29">
        <v>12.1</v>
      </c>
    </row>
    <row r="57" spans="1:32" x14ac:dyDescent="0.2">
      <c r="A57" s="22">
        <f t="shared" si="2"/>
        <v>20</v>
      </c>
      <c r="B57" s="22" t="s">
        <v>21</v>
      </c>
      <c r="C57" s="31">
        <v>83048.100000000006</v>
      </c>
      <c r="D57" s="31">
        <v>87119.5</v>
      </c>
      <c r="E57" s="31">
        <v>60120.7</v>
      </c>
      <c r="F57" s="31">
        <v>69897.3</v>
      </c>
      <c r="G57" s="31">
        <v>76084.899999999994</v>
      </c>
      <c r="H57" s="31">
        <v>52355.6</v>
      </c>
      <c r="I57" s="31">
        <v>80.7</v>
      </c>
      <c r="J57" s="31">
        <v>108.9</v>
      </c>
      <c r="K57" s="31">
        <v>68.8</v>
      </c>
      <c r="L57" s="31">
        <v>1013.5</v>
      </c>
      <c r="M57" s="31">
        <v>1116.9000000000001</v>
      </c>
      <c r="N57" s="31">
        <v>784.4</v>
      </c>
      <c r="O57" s="31">
        <v>246.9</v>
      </c>
      <c r="P57" s="31">
        <v>504.8</v>
      </c>
      <c r="Q57" s="31">
        <v>908.4</v>
      </c>
      <c r="R57" s="31">
        <v>102.7</v>
      </c>
      <c r="S57" s="31">
        <v>204.5</v>
      </c>
      <c r="T57" s="31">
        <v>180</v>
      </c>
      <c r="U57" s="31">
        <v>3.6</v>
      </c>
      <c r="V57" s="31">
        <v>7.4</v>
      </c>
      <c r="W57" s="32">
        <v>13.6</v>
      </c>
      <c r="X57" s="31">
        <v>372.8</v>
      </c>
      <c r="Y57" s="31">
        <v>487.3</v>
      </c>
      <c r="Z57" s="31">
        <v>412.1</v>
      </c>
      <c r="AA57" s="31">
        <v>155.1</v>
      </c>
      <c r="AB57" s="31">
        <v>130.69999999999999</v>
      </c>
      <c r="AC57" s="31">
        <v>84.6</v>
      </c>
      <c r="AD57" s="31">
        <v>5.4</v>
      </c>
      <c r="AE57" s="31">
        <v>7.2</v>
      </c>
      <c r="AF57" s="22">
        <v>6.2</v>
      </c>
    </row>
    <row r="58" spans="1:32" x14ac:dyDescent="0.2">
      <c r="A58" s="22">
        <f t="shared" si="2"/>
        <v>21</v>
      </c>
      <c r="B58" s="22" t="s">
        <v>22</v>
      </c>
      <c r="C58" s="4">
        <v>567568.1</v>
      </c>
      <c r="D58" s="4">
        <v>1045582.6</v>
      </c>
      <c r="E58" s="4">
        <v>991061</v>
      </c>
      <c r="F58" s="29">
        <v>557948.1</v>
      </c>
      <c r="G58" s="29">
        <v>1034609.1</v>
      </c>
      <c r="H58" s="29">
        <v>980137.5</v>
      </c>
      <c r="I58" s="29">
        <v>99.7</v>
      </c>
      <c r="J58" s="29">
        <v>185.3</v>
      </c>
      <c r="K58" s="29">
        <v>94.9</v>
      </c>
      <c r="L58" s="29">
        <v>1780</v>
      </c>
      <c r="M58" s="3" t="str">
        <f>[1]БМР!$D$11</f>
        <v>х</v>
      </c>
      <c r="N58" s="29">
        <v>3239.7</v>
      </c>
      <c r="O58" s="4">
        <v>6435.2</v>
      </c>
      <c r="P58" s="4">
        <v>7197.1</v>
      </c>
      <c r="Q58" s="4">
        <v>7476.9</v>
      </c>
      <c r="R58" s="4">
        <v>101.6</v>
      </c>
      <c r="S58" s="4">
        <v>111.8</v>
      </c>
      <c r="T58" s="4">
        <v>105.4</v>
      </c>
      <c r="U58" s="4">
        <v>20.5</v>
      </c>
      <c r="V58" s="3" t="str">
        <f>[1]БМР!$D$11</f>
        <v>х</v>
      </c>
      <c r="W58" s="28">
        <v>24.7</v>
      </c>
      <c r="X58" s="29">
        <v>3109.6</v>
      </c>
      <c r="Y58" s="29">
        <v>3699.1</v>
      </c>
      <c r="Z58" s="29">
        <v>3341.8</v>
      </c>
      <c r="AA58" s="29">
        <v>122.5</v>
      </c>
      <c r="AB58" s="29">
        <v>119</v>
      </c>
      <c r="AC58" s="29">
        <v>90.3</v>
      </c>
      <c r="AD58" s="29">
        <v>9.9</v>
      </c>
      <c r="AE58" s="3" t="str">
        <f>[1]БМР!$D$11</f>
        <v>х</v>
      </c>
      <c r="AF58" s="29">
        <v>11</v>
      </c>
    </row>
    <row r="59" spans="1:32" x14ac:dyDescent="0.2">
      <c r="A59" s="22">
        <f t="shared" si="2"/>
        <v>22</v>
      </c>
      <c r="B59" s="22" t="s">
        <v>23</v>
      </c>
      <c r="C59" s="4">
        <v>23804.9</v>
      </c>
      <c r="D59" s="4">
        <v>21437.9</v>
      </c>
      <c r="E59" s="4">
        <v>28945.599999999999</v>
      </c>
      <c r="F59" s="29">
        <v>23131.599999999999</v>
      </c>
      <c r="G59" s="29">
        <v>20614.900000000001</v>
      </c>
      <c r="H59" s="29">
        <v>28072.7</v>
      </c>
      <c r="I59" s="29">
        <v>157.6</v>
      </c>
      <c r="J59" s="29">
        <v>89.1</v>
      </c>
      <c r="K59" s="29">
        <v>136.19999999999999</v>
      </c>
      <c r="L59" s="29">
        <v>409.1</v>
      </c>
      <c r="M59" s="29">
        <v>371.4</v>
      </c>
      <c r="N59" s="29">
        <v>516.20000000000005</v>
      </c>
      <c r="O59" s="4">
        <v>526.29999999999995</v>
      </c>
      <c r="P59" s="4">
        <v>630.20000000000005</v>
      </c>
      <c r="Q59" s="4">
        <v>658.8</v>
      </c>
      <c r="R59" s="4">
        <v>108.5</v>
      </c>
      <c r="S59" s="4">
        <v>119.7</v>
      </c>
      <c r="T59" s="4">
        <v>104.5</v>
      </c>
      <c r="U59" s="4">
        <v>9.3000000000000007</v>
      </c>
      <c r="V59" s="4">
        <v>11.4</v>
      </c>
      <c r="W59" s="28">
        <v>12.1</v>
      </c>
      <c r="X59" s="29">
        <v>147</v>
      </c>
      <c r="Y59" s="29">
        <v>192.8</v>
      </c>
      <c r="Z59" s="29">
        <v>214.1</v>
      </c>
      <c r="AA59" s="29">
        <v>101.6</v>
      </c>
      <c r="AB59" s="29">
        <v>131.19999999999999</v>
      </c>
      <c r="AC59" s="29">
        <v>111</v>
      </c>
      <c r="AD59" s="29">
        <v>2.6</v>
      </c>
      <c r="AE59" s="29">
        <v>3.5</v>
      </c>
      <c r="AF59" s="29">
        <v>3.9</v>
      </c>
    </row>
    <row r="60" spans="1:32" x14ac:dyDescent="0.2">
      <c r="A60" s="22">
        <f t="shared" si="2"/>
        <v>23</v>
      </c>
      <c r="B60" s="22" t="s">
        <v>24</v>
      </c>
      <c r="C60" s="4">
        <v>219289.9</v>
      </c>
      <c r="D60" s="4">
        <v>289099.40000000002</v>
      </c>
      <c r="E60" s="4">
        <v>295598.09999999998</v>
      </c>
      <c r="F60" s="29">
        <v>194423.2</v>
      </c>
      <c r="G60" s="29">
        <v>260105.4</v>
      </c>
      <c r="H60" s="29">
        <v>266184.3</v>
      </c>
      <c r="I60" s="29">
        <v>101.3</v>
      </c>
      <c r="J60" s="29">
        <v>133.80000000000001</v>
      </c>
      <c r="K60" s="29">
        <v>102.3</v>
      </c>
      <c r="L60" s="29">
        <v>321.39999999999998</v>
      </c>
      <c r="M60" s="29">
        <v>435.2</v>
      </c>
      <c r="N60" s="29">
        <v>464.3</v>
      </c>
      <c r="O60" s="4">
        <v>19503.8</v>
      </c>
      <c r="P60" s="4">
        <v>22070.799999999999</v>
      </c>
      <c r="Q60" s="4">
        <v>22827.599999999999</v>
      </c>
      <c r="R60" s="4">
        <v>91.4</v>
      </c>
      <c r="S60" s="4">
        <v>113.2</v>
      </c>
      <c r="T60" s="4">
        <v>103.4</v>
      </c>
      <c r="U60" s="4">
        <v>32.200000000000003</v>
      </c>
      <c r="V60" s="4">
        <v>36.9</v>
      </c>
      <c r="W60" s="28">
        <v>39.799999999999997</v>
      </c>
      <c r="X60" s="29">
        <v>5283.4</v>
      </c>
      <c r="Y60" s="29">
        <v>6800.6</v>
      </c>
      <c r="Z60" s="29">
        <v>6429.4</v>
      </c>
      <c r="AA60" s="29">
        <v>112.9</v>
      </c>
      <c r="AB60" s="29">
        <v>128.69999999999999</v>
      </c>
      <c r="AC60" s="29">
        <v>94.5</v>
      </c>
      <c r="AD60" s="29">
        <v>8.6999999999999993</v>
      </c>
      <c r="AE60" s="29">
        <v>11.4</v>
      </c>
      <c r="AF60" s="29">
        <v>11.2</v>
      </c>
    </row>
    <row r="61" spans="1:32" x14ac:dyDescent="0.2">
      <c r="A61" s="22">
        <f t="shared" si="2"/>
        <v>24</v>
      </c>
      <c r="B61" s="22" t="s">
        <v>25</v>
      </c>
      <c r="C61" s="6" t="str">
        <f>[1]БМР!$D$11</f>
        <v>х</v>
      </c>
      <c r="D61" s="4">
        <v>4674.7</v>
      </c>
      <c r="E61" s="4">
        <v>5199.6000000000004</v>
      </c>
      <c r="F61" s="6" t="str">
        <f>[1]БМР!$D$11</f>
        <v>х</v>
      </c>
      <c r="G61" s="29">
        <v>3050.1</v>
      </c>
      <c r="H61" s="29">
        <v>3581.9</v>
      </c>
      <c r="I61" s="6" t="str">
        <f>[1]БМР!$D$11</f>
        <v>х</v>
      </c>
      <c r="J61" s="29">
        <v>106.2</v>
      </c>
      <c r="K61" s="29">
        <v>117.4</v>
      </c>
      <c r="L61" s="6" t="str">
        <f>[1]БМР!$D$11</f>
        <v>х</v>
      </c>
      <c r="M61" s="29">
        <v>40.9</v>
      </c>
      <c r="N61" s="29">
        <v>53.4</v>
      </c>
      <c r="O61" s="6" t="str">
        <f>[1]БМР!$D$11</f>
        <v>х</v>
      </c>
      <c r="P61" s="4">
        <v>1300</v>
      </c>
      <c r="Q61" s="4">
        <v>1235.7</v>
      </c>
      <c r="R61" s="6" t="str">
        <f>[1]БМР!$D$11</f>
        <v>х</v>
      </c>
      <c r="S61" s="4">
        <v>108.5</v>
      </c>
      <c r="T61" s="4">
        <v>95.1</v>
      </c>
      <c r="U61" s="6" t="str">
        <f>[1]БМР!$D$11</f>
        <v>х</v>
      </c>
      <c r="V61" s="4">
        <v>17.399999999999999</v>
      </c>
      <c r="W61" s="28">
        <v>18.399999999999999</v>
      </c>
      <c r="X61" s="6" t="str">
        <f>[1]БМР!$D$11</f>
        <v>х</v>
      </c>
      <c r="Y61" s="29">
        <v>324.60000000000002</v>
      </c>
      <c r="Z61" s="29">
        <v>382</v>
      </c>
      <c r="AA61" s="6" t="str">
        <f>[1]БМР!$D$11</f>
        <v>х</v>
      </c>
      <c r="AB61" s="29">
        <v>115.4</v>
      </c>
      <c r="AC61" s="29">
        <v>123</v>
      </c>
      <c r="AD61" s="6" t="str">
        <f>[1]БМР!$D$11</f>
        <v>х</v>
      </c>
      <c r="AE61" s="29">
        <v>4.3</v>
      </c>
      <c r="AF61" s="29">
        <v>5.6</v>
      </c>
    </row>
    <row r="62" spans="1:32" x14ac:dyDescent="0.2">
      <c r="A62" s="22">
        <f t="shared" si="2"/>
        <v>25</v>
      </c>
      <c r="B62" s="22" t="s">
        <v>26</v>
      </c>
      <c r="C62" s="3" t="str">
        <f>[1]БМР!$D$6</f>
        <v>х</v>
      </c>
      <c r="D62" s="3" t="str">
        <f>[1]БМР!$D$6</f>
        <v>х</v>
      </c>
      <c r="E62" s="3" t="str">
        <f>[1]БМР!$D$6</f>
        <v>х</v>
      </c>
      <c r="F62" s="3" t="str">
        <f>[1]БМР!$D$6</f>
        <v>х</v>
      </c>
      <c r="G62" s="3" t="str">
        <f>[1]БМР!$D$6</f>
        <v>х</v>
      </c>
      <c r="H62" s="3" t="str">
        <f>[1]БМР!$D$6</f>
        <v>х</v>
      </c>
      <c r="I62" s="3" t="str">
        <f>[1]БМР!$D$6</f>
        <v>х</v>
      </c>
      <c r="J62" s="3" t="str">
        <f>[1]БМР!$D$6</f>
        <v>х</v>
      </c>
      <c r="K62" s="3" t="str">
        <f>[1]БМР!$D$6</f>
        <v>х</v>
      </c>
      <c r="L62" s="3" t="str">
        <f>[1]БМР!$D$6</f>
        <v>х</v>
      </c>
      <c r="M62" s="3" t="str">
        <f>[1]БМР!$D$6</f>
        <v>х</v>
      </c>
      <c r="N62" s="3" t="str">
        <f>[1]БМР!$D$6</f>
        <v>х</v>
      </c>
      <c r="O62" s="3" t="str">
        <f>[1]БМР!$D$6</f>
        <v>х</v>
      </c>
      <c r="P62" s="3" t="str">
        <f>[1]БМР!$D$6</f>
        <v>х</v>
      </c>
      <c r="Q62" s="3" t="str">
        <f>[1]БМР!$D$6</f>
        <v>х</v>
      </c>
      <c r="R62" s="3" t="str">
        <f>[1]БМР!$D$6</f>
        <v>х</v>
      </c>
      <c r="S62" s="3" t="str">
        <f>[1]БМР!$D$6</f>
        <v>х</v>
      </c>
      <c r="T62" s="3" t="str">
        <f>[1]БМР!$D$6</f>
        <v>х</v>
      </c>
      <c r="U62" s="3" t="str">
        <f>[1]БМР!$D$6</f>
        <v>х</v>
      </c>
      <c r="V62" s="3" t="str">
        <f>[1]БМР!$D$6</f>
        <v>х</v>
      </c>
      <c r="W62" s="3" t="str">
        <f>[1]БМР!$D$6</f>
        <v>х</v>
      </c>
      <c r="X62" s="3" t="str">
        <f>[1]БМР!$D$6</f>
        <v>х</v>
      </c>
      <c r="Y62" s="3" t="str">
        <f>[1]БМР!$D$6</f>
        <v>х</v>
      </c>
      <c r="Z62" s="3" t="str">
        <f>[1]БМР!$D$6</f>
        <v>х</v>
      </c>
      <c r="AA62" s="3" t="str">
        <f>[1]БМР!$D$6</f>
        <v>х</v>
      </c>
      <c r="AB62" s="3" t="str">
        <f>[1]БМР!$D$6</f>
        <v>х</v>
      </c>
      <c r="AC62" s="3" t="str">
        <f>[1]БМР!$D$6</f>
        <v>х</v>
      </c>
      <c r="AD62" s="3" t="str">
        <f>[1]БМР!$D$6</f>
        <v>х</v>
      </c>
      <c r="AE62" s="3" t="str">
        <f>[1]БМР!$D$6</f>
        <v>х</v>
      </c>
      <c r="AF62" s="3" t="str">
        <f>[1]БМР!$D$6</f>
        <v>х</v>
      </c>
    </row>
    <row r="63" spans="1:32" x14ac:dyDescent="0.2">
      <c r="A63" s="22">
        <f t="shared" si="2"/>
        <v>26</v>
      </c>
      <c r="B63" s="22" t="s">
        <v>27</v>
      </c>
      <c r="C63" s="4">
        <v>106807.9</v>
      </c>
      <c r="D63" s="4">
        <v>131332.4</v>
      </c>
      <c r="E63" s="4">
        <v>174948.6</v>
      </c>
      <c r="F63" s="29">
        <v>89355.5</v>
      </c>
      <c r="G63" s="29">
        <v>112667.4</v>
      </c>
      <c r="H63" s="29">
        <v>114135</v>
      </c>
      <c r="I63" s="29">
        <v>100.42</v>
      </c>
      <c r="J63" s="29">
        <v>126.09</v>
      </c>
      <c r="K63" s="29">
        <v>101.3</v>
      </c>
      <c r="L63" s="29">
        <v>344.2</v>
      </c>
      <c r="M63" s="29">
        <v>435.3</v>
      </c>
      <c r="N63" s="29">
        <v>489.6</v>
      </c>
      <c r="O63" s="4">
        <v>15921.7</v>
      </c>
      <c r="P63" s="4">
        <v>16958.900000000001</v>
      </c>
      <c r="Q63" s="4">
        <v>12055.3</v>
      </c>
      <c r="R63" s="4">
        <v>99.5</v>
      </c>
      <c r="S63" s="4">
        <v>106.51</v>
      </c>
      <c r="T63" s="4">
        <v>71.099999999999994</v>
      </c>
      <c r="U63" s="4">
        <v>61.4</v>
      </c>
      <c r="V63" s="4">
        <v>65.599999999999994</v>
      </c>
      <c r="W63" s="28">
        <v>51.7</v>
      </c>
      <c r="X63" s="29">
        <v>1518.3</v>
      </c>
      <c r="Y63" s="29">
        <v>1670.6</v>
      </c>
      <c r="Z63" s="29">
        <v>1827.6</v>
      </c>
      <c r="AA63" s="29">
        <v>98.65</v>
      </c>
      <c r="AB63" s="29">
        <v>110</v>
      </c>
      <c r="AC63" s="29">
        <v>109.4</v>
      </c>
      <c r="AD63" s="29">
        <v>5.8</v>
      </c>
      <c r="AE63" s="29">
        <v>6.5</v>
      </c>
      <c r="AF63" s="29">
        <v>7.1</v>
      </c>
    </row>
    <row r="64" spans="1:32" x14ac:dyDescent="0.2">
      <c r="A64" s="33">
        <f t="shared" si="2"/>
        <v>27</v>
      </c>
      <c r="B64" s="33" t="s">
        <v>28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>
        <f t="shared" ref="X64:Z64" si="4">SUM(X38:X63)/26</f>
        <v>1464.8692307692306</v>
      </c>
      <c r="Y64" s="34">
        <f t="shared" si="4"/>
        <v>1816.4846153846156</v>
      </c>
      <c r="Z64" s="34">
        <f t="shared" si="4"/>
        <v>1613.2307692307693</v>
      </c>
      <c r="AA64" s="34"/>
      <c r="AB64" s="34"/>
      <c r="AC64" s="34"/>
      <c r="AD64" s="34"/>
      <c r="AE64" s="34"/>
      <c r="AF64" s="34"/>
    </row>
    <row r="65" spans="1:32" s="37" customFormat="1" x14ac:dyDescent="0.2">
      <c r="A65" s="35"/>
      <c r="B65" s="35" t="s">
        <v>59</v>
      </c>
      <c r="C65" s="36">
        <f t="shared" ref="C65:H65" si="5">SUM(C38:C63)</f>
        <v>2526911.6999999997</v>
      </c>
      <c r="D65" s="36">
        <f t="shared" si="5"/>
        <v>3519461.6999999997</v>
      </c>
      <c r="E65" s="36">
        <f t="shared" si="5"/>
        <v>3323597.9000000004</v>
      </c>
      <c r="F65" s="36">
        <f t="shared" si="5"/>
        <v>2102440.5567999994</v>
      </c>
      <c r="G65" s="36">
        <f t="shared" si="5"/>
        <v>2966087.4</v>
      </c>
      <c r="H65" s="36">
        <f t="shared" si="5"/>
        <v>2814354</v>
      </c>
      <c r="I65" s="36"/>
      <c r="J65" s="36"/>
      <c r="K65" s="36"/>
      <c r="L65" s="36"/>
      <c r="M65" s="36"/>
      <c r="N65" s="36"/>
      <c r="O65" s="36">
        <f>SUM(O38:O63)</f>
        <v>241502.59999999998</v>
      </c>
      <c r="P65" s="36">
        <f>SUM(P38:P63)</f>
        <v>374980.49999999994</v>
      </c>
      <c r="Q65" s="36">
        <f>SUM(Q38:Q63)</f>
        <v>265271.09999999998</v>
      </c>
      <c r="R65" s="36"/>
      <c r="S65" s="36"/>
      <c r="T65" s="36"/>
      <c r="U65" s="36"/>
      <c r="V65" s="36"/>
      <c r="W65" s="36"/>
      <c r="X65" s="36">
        <f>SUM(X38:X63)</f>
        <v>38086.6</v>
      </c>
      <c r="Y65" s="36">
        <f>SUM(Y38:Y63)</f>
        <v>47228.600000000006</v>
      </c>
      <c r="Z65" s="36">
        <f>SUM(Z38:Z63)</f>
        <v>41944</v>
      </c>
      <c r="AA65" s="36"/>
      <c r="AB65" s="36"/>
      <c r="AC65" s="36"/>
      <c r="AD65" s="36"/>
      <c r="AE65" s="36"/>
      <c r="AF65" s="36"/>
    </row>
    <row r="67" spans="1:32" ht="27" customHeight="1" x14ac:dyDescent="0.2">
      <c r="A67" s="12" t="s">
        <v>98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32" ht="27.75" customHeight="1" x14ac:dyDescent="0.2">
      <c r="A68" s="14" t="s">
        <v>39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38"/>
      <c r="M68" s="38"/>
      <c r="N68" s="38"/>
    </row>
    <row r="70" spans="1:32" ht="24.75" customHeight="1" x14ac:dyDescent="0.2">
      <c r="A70" s="15" t="s">
        <v>0</v>
      </c>
      <c r="B70" s="15" t="s">
        <v>1</v>
      </c>
      <c r="C70" s="16" t="s">
        <v>40</v>
      </c>
      <c r="D70" s="17"/>
      <c r="E70" s="18"/>
      <c r="F70" s="24" t="s">
        <v>41</v>
      </c>
      <c r="G70" s="24"/>
      <c r="H70" s="24"/>
      <c r="I70" s="24" t="s">
        <v>57</v>
      </c>
      <c r="J70" s="24"/>
      <c r="K70" s="24"/>
    </row>
    <row r="71" spans="1:32" x14ac:dyDescent="0.2">
      <c r="A71" s="20"/>
      <c r="B71" s="20"/>
      <c r="C71" s="21">
        <v>2020</v>
      </c>
      <c r="D71" s="21">
        <v>2021</v>
      </c>
      <c r="E71" s="21">
        <v>2022</v>
      </c>
      <c r="F71" s="39">
        <v>2020</v>
      </c>
      <c r="G71" s="39">
        <v>2021</v>
      </c>
      <c r="H71" s="39">
        <v>2022</v>
      </c>
      <c r="I71" s="39">
        <v>2020</v>
      </c>
      <c r="J71" s="39">
        <v>2021</v>
      </c>
      <c r="K71" s="39">
        <v>2022</v>
      </c>
    </row>
    <row r="72" spans="1:32" x14ac:dyDescent="0.2">
      <c r="A72" s="22">
        <v>1</v>
      </c>
      <c r="B72" s="22" t="s">
        <v>2</v>
      </c>
      <c r="C72" s="4">
        <v>24973</v>
      </c>
      <c r="D72" s="4">
        <v>33596.1</v>
      </c>
      <c r="E72" s="4">
        <v>26415.9</v>
      </c>
      <c r="F72" s="4">
        <v>111.4</v>
      </c>
      <c r="G72" s="4">
        <v>134.5</v>
      </c>
      <c r="H72" s="4">
        <v>78.599999999999994</v>
      </c>
      <c r="I72" s="4">
        <v>70.7</v>
      </c>
      <c r="J72" s="4">
        <v>95.8</v>
      </c>
      <c r="K72" s="4">
        <v>86.7</v>
      </c>
    </row>
    <row r="73" spans="1:32" x14ac:dyDescent="0.2">
      <c r="A73" s="22">
        <f>A72+1</f>
        <v>2</v>
      </c>
      <c r="B73" s="22" t="s">
        <v>3</v>
      </c>
      <c r="C73" s="4">
        <f>[1]БМР!$D$22</f>
        <v>1435.1679999999999</v>
      </c>
      <c r="D73" s="4">
        <f>[1]БМР!$E$22</f>
        <v>1166.867</v>
      </c>
      <c r="E73" s="4">
        <f>[1]БМР!$F$22</f>
        <v>1895.42</v>
      </c>
      <c r="F73" s="40">
        <f>[1]БМР!$D$23</f>
        <v>108.5</v>
      </c>
      <c r="G73" s="40">
        <f>[1]БМР!$E$23</f>
        <v>75.3</v>
      </c>
      <c r="H73" s="40">
        <f>[1]БМР!$F$23</f>
        <v>125.7</v>
      </c>
      <c r="I73" s="40">
        <f>[1]БМР!$D$24</f>
        <v>23.013501812000897</v>
      </c>
      <c r="J73" s="40">
        <f>[1]БМР!$E$24</f>
        <v>19.012399387362727</v>
      </c>
      <c r="K73" s="40">
        <f>[1]БМР!$F$24</f>
        <v>31.016020029127326</v>
      </c>
    </row>
    <row r="74" spans="1:32" x14ac:dyDescent="0.2">
      <c r="A74" s="22">
        <f t="shared" ref="A74:A98" si="6">A73+1</f>
        <v>3</v>
      </c>
      <c r="B74" s="22" t="s">
        <v>4</v>
      </c>
      <c r="C74" s="4">
        <v>24218.6</v>
      </c>
      <c r="D74" s="4">
        <v>23242.3</v>
      </c>
      <c r="E74" s="4">
        <v>28158.7</v>
      </c>
      <c r="F74" s="40">
        <v>1235.5</v>
      </c>
      <c r="G74" s="40">
        <v>90.8</v>
      </c>
      <c r="H74" s="40">
        <v>105.8</v>
      </c>
      <c r="I74" s="40">
        <v>107.5</v>
      </c>
      <c r="J74" s="40">
        <v>103.3</v>
      </c>
      <c r="K74" s="40">
        <v>125.8</v>
      </c>
    </row>
    <row r="75" spans="1:32" x14ac:dyDescent="0.2">
      <c r="A75" s="22">
        <f t="shared" si="6"/>
        <v>4</v>
      </c>
      <c r="B75" s="22" t="s">
        <v>5</v>
      </c>
      <c r="C75" s="4">
        <v>1485.8</v>
      </c>
      <c r="D75" s="4">
        <v>2186.8200000000002</v>
      </c>
      <c r="E75" s="4">
        <v>5416.8</v>
      </c>
      <c r="F75" s="40">
        <v>57.1</v>
      </c>
      <c r="G75" s="40">
        <v>135.80000000000001</v>
      </c>
      <c r="H75" s="40">
        <v>220</v>
      </c>
      <c r="I75" s="40">
        <v>28.02</v>
      </c>
      <c r="J75" s="40">
        <v>43.42</v>
      </c>
      <c r="K75" s="40">
        <v>108.7</v>
      </c>
    </row>
    <row r="76" spans="1:32" x14ac:dyDescent="0.2">
      <c r="A76" s="22">
        <f t="shared" si="6"/>
        <v>5</v>
      </c>
      <c r="B76" s="22" t="s">
        <v>6</v>
      </c>
      <c r="C76" s="4">
        <v>25940.2</v>
      </c>
      <c r="D76" s="4">
        <v>23626.5</v>
      </c>
      <c r="E76" s="4">
        <v>30317.3</v>
      </c>
      <c r="F76" s="40">
        <v>112</v>
      </c>
      <c r="G76" s="40">
        <v>88.2</v>
      </c>
      <c r="H76" s="40">
        <v>108</v>
      </c>
      <c r="I76" s="40">
        <v>73.099999999999994</v>
      </c>
      <c r="J76" s="40">
        <v>67.3</v>
      </c>
      <c r="K76" s="40">
        <v>87.4</v>
      </c>
    </row>
    <row r="77" spans="1:32" x14ac:dyDescent="0.2">
      <c r="A77" s="22">
        <f t="shared" si="6"/>
        <v>6</v>
      </c>
      <c r="B77" s="22" t="s">
        <v>7</v>
      </c>
      <c r="C77" s="4">
        <v>24254.7</v>
      </c>
      <c r="D77" s="4">
        <v>27246.400000000001</v>
      </c>
      <c r="E77" s="4">
        <v>25665.3</v>
      </c>
      <c r="F77" s="40">
        <v>89.6</v>
      </c>
      <c r="G77" s="40">
        <v>112.3</v>
      </c>
      <c r="H77" s="40">
        <v>94.2</v>
      </c>
      <c r="I77" s="40">
        <v>76.599999999999994</v>
      </c>
      <c r="J77" s="40">
        <v>85.8</v>
      </c>
      <c r="K77" s="40">
        <v>80.5</v>
      </c>
    </row>
    <row r="78" spans="1:32" x14ac:dyDescent="0.2">
      <c r="A78" s="22">
        <f t="shared" si="6"/>
        <v>7</v>
      </c>
      <c r="B78" s="22" t="s">
        <v>8</v>
      </c>
      <c r="C78" s="4">
        <v>13901.5</v>
      </c>
      <c r="D78" s="4">
        <v>14626.1</v>
      </c>
      <c r="E78" s="4">
        <v>14224.4</v>
      </c>
      <c r="F78" s="40">
        <v>132.6</v>
      </c>
      <c r="G78" s="40">
        <v>100.3</v>
      </c>
      <c r="H78" s="40">
        <v>85.4</v>
      </c>
      <c r="I78" s="40">
        <v>34.5</v>
      </c>
      <c r="J78" s="40">
        <v>36.5</v>
      </c>
      <c r="K78" s="40">
        <v>39.4</v>
      </c>
    </row>
    <row r="79" spans="1:32" x14ac:dyDescent="0.2">
      <c r="A79" s="22">
        <f t="shared" si="6"/>
        <v>8</v>
      </c>
      <c r="B79" s="22" t="s">
        <v>9</v>
      </c>
      <c r="C79" s="4">
        <v>40287.4</v>
      </c>
      <c r="D79" s="4">
        <v>36629.199999999997</v>
      </c>
      <c r="E79" s="4">
        <v>71378.399999999994</v>
      </c>
      <c r="F79" s="40">
        <v>79.3</v>
      </c>
      <c r="G79" s="40">
        <v>84.9</v>
      </c>
      <c r="H79" s="40">
        <v>167.8</v>
      </c>
      <c r="I79" s="40">
        <v>82</v>
      </c>
      <c r="J79" s="40">
        <v>73.900000000000006</v>
      </c>
      <c r="K79" s="40">
        <v>145.6</v>
      </c>
    </row>
    <row r="80" spans="1:32" x14ac:dyDescent="0.2">
      <c r="A80" s="22">
        <f t="shared" si="6"/>
        <v>9</v>
      </c>
      <c r="B80" s="22" t="s">
        <v>10</v>
      </c>
      <c r="C80" s="4">
        <v>7602.5</v>
      </c>
      <c r="D80" s="4">
        <v>9573.4</v>
      </c>
      <c r="E80" s="4">
        <v>2189.1</v>
      </c>
      <c r="F80" s="40">
        <v>153.6</v>
      </c>
      <c r="G80" s="40">
        <v>125.9</v>
      </c>
      <c r="H80" s="40">
        <v>22.9</v>
      </c>
      <c r="I80" s="40">
        <v>214</v>
      </c>
      <c r="J80" s="40">
        <v>273</v>
      </c>
      <c r="K80" s="40">
        <v>64.099999999999994</v>
      </c>
    </row>
    <row r="81" spans="1:11" x14ac:dyDescent="0.2">
      <c r="A81" s="22">
        <f t="shared" si="6"/>
        <v>10</v>
      </c>
      <c r="B81" s="22" t="s">
        <v>11</v>
      </c>
      <c r="C81" s="4">
        <v>9539.7999999999993</v>
      </c>
      <c r="D81" s="4">
        <v>10740</v>
      </c>
      <c r="E81" s="4">
        <v>9311.2000000000007</v>
      </c>
      <c r="F81" s="40">
        <v>82.3</v>
      </c>
      <c r="G81" s="40">
        <v>107.8</v>
      </c>
      <c r="H81" s="40">
        <v>73.5</v>
      </c>
      <c r="I81" s="40">
        <v>34.42</v>
      </c>
      <c r="J81" s="40">
        <v>38.74</v>
      </c>
      <c r="K81" s="40">
        <v>34.950000000000003</v>
      </c>
    </row>
    <row r="82" spans="1:11" x14ac:dyDescent="0.2">
      <c r="A82" s="22">
        <f t="shared" si="6"/>
        <v>11</v>
      </c>
      <c r="B82" s="22" t="s">
        <v>12</v>
      </c>
      <c r="C82" s="4">
        <v>25083.3</v>
      </c>
      <c r="D82" s="4">
        <v>8919.7000000000007</v>
      </c>
      <c r="E82" s="4">
        <v>8373</v>
      </c>
      <c r="F82" s="6" t="str">
        <f>[1]БМР!$D$11</f>
        <v>х</v>
      </c>
      <c r="G82" s="6" t="str">
        <f>[1]БМР!$D$11</f>
        <v>х</v>
      </c>
      <c r="H82" s="6" t="str">
        <f>[1]БМР!$D$11</f>
        <v>х</v>
      </c>
      <c r="I82" s="40">
        <v>989.7</v>
      </c>
      <c r="J82" s="40">
        <v>379.8</v>
      </c>
      <c r="K82" s="40">
        <v>355.3</v>
      </c>
    </row>
    <row r="83" spans="1:11" x14ac:dyDescent="0.2">
      <c r="A83" s="22">
        <f t="shared" si="6"/>
        <v>12</v>
      </c>
      <c r="B83" s="22" t="s">
        <v>13</v>
      </c>
      <c r="C83" s="4">
        <v>4515.1000000000004</v>
      </c>
      <c r="D83" s="4">
        <v>3912.3</v>
      </c>
      <c r="E83" s="4">
        <v>4676.8</v>
      </c>
      <c r="F83" s="40">
        <v>83</v>
      </c>
      <c r="G83" s="40">
        <v>87</v>
      </c>
      <c r="H83" s="40">
        <v>120</v>
      </c>
      <c r="I83" s="40">
        <f t="shared" ref="I83:I95" si="7">C83/L321*1000</f>
        <v>120.47334436202573</v>
      </c>
      <c r="J83" s="40">
        <v>105.6</v>
      </c>
      <c r="K83" s="40">
        <v>127.5</v>
      </c>
    </row>
    <row r="84" spans="1:11" x14ac:dyDescent="0.2">
      <c r="A84" s="22">
        <f t="shared" si="6"/>
        <v>13</v>
      </c>
      <c r="B84" s="22" t="s">
        <v>14</v>
      </c>
      <c r="C84" s="4">
        <v>11826.7</v>
      </c>
      <c r="D84" s="4">
        <v>11535.9</v>
      </c>
      <c r="E84" s="4">
        <v>16192.1</v>
      </c>
      <c r="F84" s="40">
        <v>131.80000000000001</v>
      </c>
      <c r="G84" s="40">
        <v>91.2</v>
      </c>
      <c r="H84" s="40">
        <v>117.9</v>
      </c>
      <c r="I84" s="40">
        <f t="shared" si="7"/>
        <v>42.107830396593407</v>
      </c>
      <c r="J84" s="40">
        <v>41.1</v>
      </c>
      <c r="K84" s="40">
        <v>68.7</v>
      </c>
    </row>
    <row r="85" spans="1:11" x14ac:dyDescent="0.2">
      <c r="A85" s="22">
        <f t="shared" si="6"/>
        <v>14</v>
      </c>
      <c r="B85" s="22" t="s">
        <v>15</v>
      </c>
      <c r="C85" s="4">
        <v>12127</v>
      </c>
      <c r="D85" s="4">
        <v>9228.6</v>
      </c>
      <c r="E85" s="4">
        <v>13087</v>
      </c>
      <c r="F85" s="40">
        <v>142.4</v>
      </c>
      <c r="G85" s="40">
        <v>76.099999999999994</v>
      </c>
      <c r="H85" s="40">
        <v>141.80000000000001</v>
      </c>
      <c r="I85" s="40">
        <f t="shared" si="7"/>
        <v>57.779810656413332</v>
      </c>
      <c r="J85" s="40">
        <v>44.1</v>
      </c>
      <c r="K85" s="40">
        <v>68.5</v>
      </c>
    </row>
    <row r="86" spans="1:11" x14ac:dyDescent="0.2">
      <c r="A86" s="22">
        <f t="shared" si="6"/>
        <v>15</v>
      </c>
      <c r="B86" s="22" t="s">
        <v>16</v>
      </c>
      <c r="C86" s="4">
        <v>6278.4</v>
      </c>
      <c r="D86" s="4">
        <v>7484</v>
      </c>
      <c r="E86" s="4">
        <v>6337.4</v>
      </c>
      <c r="F86" s="40">
        <v>50.74</v>
      </c>
      <c r="G86" s="40">
        <v>110.3</v>
      </c>
      <c r="H86" s="40">
        <v>84.68</v>
      </c>
      <c r="I86" s="40">
        <f t="shared" si="7"/>
        <v>34.213035872899965</v>
      </c>
      <c r="J86" s="40">
        <v>41.4</v>
      </c>
      <c r="K86" s="40">
        <v>36.200000000000003</v>
      </c>
    </row>
    <row r="87" spans="1:11" x14ac:dyDescent="0.2">
      <c r="A87" s="22">
        <f t="shared" si="6"/>
        <v>16</v>
      </c>
      <c r="B87" s="22" t="s">
        <v>17</v>
      </c>
      <c r="C87" s="4">
        <v>14728.2</v>
      </c>
      <c r="D87" s="4">
        <v>10571.7</v>
      </c>
      <c r="E87" s="4">
        <v>12746.8</v>
      </c>
      <c r="F87" s="40">
        <v>100.15</v>
      </c>
      <c r="G87" s="40">
        <v>68.430000000000007</v>
      </c>
      <c r="H87" s="40">
        <v>105.86</v>
      </c>
      <c r="I87" s="40">
        <f t="shared" si="7"/>
        <v>80.760436258355313</v>
      </c>
      <c r="J87" s="40">
        <v>58.3</v>
      </c>
      <c r="K87" s="40">
        <v>70.7</v>
      </c>
    </row>
    <row r="88" spans="1:11" x14ac:dyDescent="0.2">
      <c r="A88" s="22">
        <f t="shared" si="6"/>
        <v>17</v>
      </c>
      <c r="B88" s="22" t="s">
        <v>18</v>
      </c>
      <c r="C88" s="4">
        <v>13689.5</v>
      </c>
      <c r="D88" s="4">
        <v>11651.8</v>
      </c>
      <c r="E88" s="4">
        <v>13573.3</v>
      </c>
      <c r="F88" s="40">
        <v>125</v>
      </c>
      <c r="G88" s="40">
        <v>81.8</v>
      </c>
      <c r="H88" s="40">
        <v>99.9</v>
      </c>
      <c r="I88" s="40">
        <f t="shared" si="7"/>
        <v>42.404277133998072</v>
      </c>
      <c r="J88" s="40">
        <v>36.56</v>
      </c>
      <c r="K88" s="40">
        <v>43.07</v>
      </c>
    </row>
    <row r="89" spans="1:11" x14ac:dyDescent="0.2">
      <c r="A89" s="22">
        <f t="shared" si="6"/>
        <v>18</v>
      </c>
      <c r="B89" s="22" t="s">
        <v>19</v>
      </c>
      <c r="C89" s="4">
        <v>426.4</v>
      </c>
      <c r="D89" s="4">
        <v>999.5</v>
      </c>
      <c r="E89" s="4">
        <v>706.7</v>
      </c>
      <c r="F89" s="40">
        <v>73.900000000000006</v>
      </c>
      <c r="G89" s="40">
        <v>220</v>
      </c>
      <c r="H89" s="40">
        <v>59.3</v>
      </c>
      <c r="I89" s="40">
        <f t="shared" si="7"/>
        <v>10.345245893684645</v>
      </c>
      <c r="J89" s="40">
        <v>24.6</v>
      </c>
      <c r="K89" s="40">
        <v>18.5</v>
      </c>
    </row>
    <row r="90" spans="1:11" x14ac:dyDescent="0.2">
      <c r="A90" s="22">
        <f t="shared" si="6"/>
        <v>19</v>
      </c>
      <c r="B90" s="22" t="s">
        <v>20</v>
      </c>
      <c r="C90" s="4">
        <v>23606.400000000001</v>
      </c>
      <c r="D90" s="4">
        <v>25752.3</v>
      </c>
      <c r="E90" s="4">
        <v>21536.6</v>
      </c>
      <c r="F90" s="40">
        <v>111.5</v>
      </c>
      <c r="G90" s="40">
        <v>104</v>
      </c>
      <c r="H90" s="40">
        <v>73.400000000000006</v>
      </c>
      <c r="I90" s="40">
        <f t="shared" si="7"/>
        <v>55.541856853795117</v>
      </c>
      <c r="J90" s="40">
        <v>60.6</v>
      </c>
      <c r="K90" s="40">
        <v>51.8</v>
      </c>
    </row>
    <row r="91" spans="1:11" x14ac:dyDescent="0.2">
      <c r="A91" s="22">
        <f t="shared" si="6"/>
        <v>20</v>
      </c>
      <c r="B91" s="22" t="s">
        <v>21</v>
      </c>
      <c r="C91" s="4">
        <v>2097.5</v>
      </c>
      <c r="D91" s="4">
        <v>2515.1999999999998</v>
      </c>
      <c r="E91" s="4">
        <v>2437</v>
      </c>
      <c r="F91" s="40">
        <v>36.9</v>
      </c>
      <c r="G91" s="40">
        <v>119.9</v>
      </c>
      <c r="H91" s="40">
        <v>96.9</v>
      </c>
      <c r="I91" s="40">
        <f t="shared" si="7"/>
        <v>30.413537105240263</v>
      </c>
      <c r="J91" s="40">
        <v>37.1</v>
      </c>
      <c r="K91" s="40">
        <v>36.5</v>
      </c>
    </row>
    <row r="92" spans="1:11" x14ac:dyDescent="0.2">
      <c r="A92" s="22">
        <f t="shared" si="6"/>
        <v>21</v>
      </c>
      <c r="B92" s="22" t="s">
        <v>22</v>
      </c>
      <c r="C92" s="4">
        <v>104342.7</v>
      </c>
      <c r="D92" s="4">
        <v>77696.3</v>
      </c>
      <c r="E92" s="4">
        <v>59696.3</v>
      </c>
      <c r="F92" s="40">
        <v>164</v>
      </c>
      <c r="G92" s="40">
        <v>74.5</v>
      </c>
      <c r="H92" s="40">
        <v>77.2</v>
      </c>
      <c r="I92" s="40">
        <f t="shared" si="7"/>
        <v>332.87192705973928</v>
      </c>
      <c r="J92" s="6" t="str">
        <f>[1]БМР!$D$11</f>
        <v>х</v>
      </c>
      <c r="K92" s="40">
        <v>198.2</v>
      </c>
    </row>
    <row r="93" spans="1:11" x14ac:dyDescent="0.2">
      <c r="A93" s="22">
        <f t="shared" si="6"/>
        <v>22</v>
      </c>
      <c r="B93" s="22" t="s">
        <v>23</v>
      </c>
      <c r="C93" s="4">
        <v>1213</v>
      </c>
      <c r="D93" s="4">
        <v>639.79999999999995</v>
      </c>
      <c r="E93" s="4">
        <v>1554</v>
      </c>
      <c r="F93" s="40">
        <v>62</v>
      </c>
      <c r="G93" s="40">
        <v>50.3</v>
      </c>
      <c r="H93" s="40">
        <v>213.3</v>
      </c>
      <c r="I93" s="40">
        <f t="shared" si="7"/>
        <v>21.45383799080297</v>
      </c>
      <c r="J93" s="40">
        <v>11.5</v>
      </c>
      <c r="K93" s="40">
        <v>28.6</v>
      </c>
    </row>
    <row r="94" spans="1:11" x14ac:dyDescent="0.2">
      <c r="A94" s="22">
        <f t="shared" si="6"/>
        <v>23</v>
      </c>
      <c r="B94" s="22" t="s">
        <v>24</v>
      </c>
      <c r="C94" s="4">
        <v>42654.6</v>
      </c>
      <c r="D94" s="4">
        <v>57108.1</v>
      </c>
      <c r="E94" s="4">
        <v>58451.6</v>
      </c>
      <c r="F94" s="40">
        <v>104.7</v>
      </c>
      <c r="G94" s="40">
        <v>119.5</v>
      </c>
      <c r="H94" s="40">
        <v>87.4</v>
      </c>
      <c r="I94" s="40">
        <f t="shared" si="7"/>
        <v>70.517691170781546</v>
      </c>
      <c r="J94" s="40">
        <v>95.5</v>
      </c>
      <c r="K94" s="40">
        <v>102</v>
      </c>
    </row>
    <row r="95" spans="1:11" x14ac:dyDescent="0.2">
      <c r="A95" s="22">
        <f t="shared" si="6"/>
        <v>24</v>
      </c>
      <c r="B95" s="22" t="s">
        <v>25</v>
      </c>
      <c r="C95" s="4">
        <v>1062.9000000000001</v>
      </c>
      <c r="D95" s="4">
        <v>593.1</v>
      </c>
      <c r="E95" s="4">
        <v>925.9</v>
      </c>
      <c r="F95" s="40">
        <v>147.19999999999999</v>
      </c>
      <c r="G95" s="40">
        <v>56.2</v>
      </c>
      <c r="H95" s="40">
        <v>160</v>
      </c>
      <c r="I95" s="40">
        <f t="shared" si="7"/>
        <v>14.263667838643013</v>
      </c>
      <c r="J95" s="40">
        <f>D95/M333*1000</f>
        <v>7.9497627536659259</v>
      </c>
      <c r="K95" s="40">
        <f>E95/N333*1000</f>
        <v>13.079623390474577</v>
      </c>
    </row>
    <row r="96" spans="1:11" x14ac:dyDescent="0.2">
      <c r="A96" s="22">
        <f t="shared" si="6"/>
        <v>25</v>
      </c>
      <c r="B96" s="22" t="s">
        <v>26</v>
      </c>
      <c r="C96" s="3" t="s">
        <v>42</v>
      </c>
      <c r="D96" s="3" t="s">
        <v>42</v>
      </c>
      <c r="E96" s="3" t="s">
        <v>42</v>
      </c>
      <c r="F96" s="3" t="s">
        <v>42</v>
      </c>
      <c r="G96" s="3" t="s">
        <v>42</v>
      </c>
      <c r="H96" s="3" t="s">
        <v>42</v>
      </c>
      <c r="I96" s="3" t="s">
        <v>42</v>
      </c>
      <c r="J96" s="3" t="s">
        <v>42</v>
      </c>
      <c r="K96" s="3" t="s">
        <v>42</v>
      </c>
    </row>
    <row r="97" spans="1:20" x14ac:dyDescent="0.2">
      <c r="A97" s="22">
        <f t="shared" si="6"/>
        <v>26</v>
      </c>
      <c r="B97" s="22" t="s">
        <v>27</v>
      </c>
      <c r="C97" s="4">
        <v>22702.7</v>
      </c>
      <c r="D97" s="4">
        <v>19579.900000000001</v>
      </c>
      <c r="E97" s="4">
        <v>16838.099999999999</v>
      </c>
      <c r="F97" s="40">
        <v>104.5</v>
      </c>
      <c r="G97" s="40">
        <v>86.2</v>
      </c>
      <c r="H97" s="40">
        <v>86</v>
      </c>
      <c r="I97" s="40">
        <v>87.5</v>
      </c>
      <c r="J97" s="40">
        <v>75.599999999999994</v>
      </c>
      <c r="K97" s="40">
        <v>68.5</v>
      </c>
    </row>
    <row r="98" spans="1:20" x14ac:dyDescent="0.2">
      <c r="A98" s="33">
        <f t="shared" si="6"/>
        <v>27</v>
      </c>
      <c r="B98" s="33" t="s">
        <v>28</v>
      </c>
      <c r="C98" s="34"/>
      <c r="D98" s="34"/>
      <c r="E98" s="34"/>
      <c r="F98" s="34"/>
      <c r="G98" s="34"/>
      <c r="H98" s="34"/>
      <c r="I98" s="34">
        <f>SUM(I72:I97)/25</f>
        <v>109.36800001619896</v>
      </c>
      <c r="J98" s="34">
        <f t="shared" ref="J98:K98" si="8">SUM(J72:J97)/25</f>
        <v>74.259286485641127</v>
      </c>
      <c r="K98" s="34">
        <f t="shared" si="8"/>
        <v>83.65262573678406</v>
      </c>
    </row>
    <row r="99" spans="1:20" x14ac:dyDescent="0.2">
      <c r="A99" s="35"/>
      <c r="B99" s="35" t="s">
        <v>59</v>
      </c>
      <c r="C99" s="41">
        <f>SUM(C72:C97)</f>
        <v>459993.06800000003</v>
      </c>
      <c r="D99" s="41">
        <f t="shared" ref="D99:E99" si="9">SUM(D72:D97)</f>
        <v>430821.88699999999</v>
      </c>
      <c r="E99" s="41">
        <f t="shared" si="9"/>
        <v>452105.11999999994</v>
      </c>
      <c r="F99" s="41"/>
      <c r="G99" s="41"/>
      <c r="H99" s="41"/>
      <c r="I99" s="41"/>
      <c r="J99" s="41"/>
      <c r="K99" s="41"/>
    </row>
    <row r="100" spans="1:20" x14ac:dyDescent="0.2">
      <c r="E100" s="42"/>
    </row>
    <row r="101" spans="1:20" x14ac:dyDescent="0.2">
      <c r="A101" s="14" t="s">
        <v>44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3" spans="1:20" ht="134.25" customHeight="1" x14ac:dyDescent="0.2">
      <c r="A103" s="15" t="s">
        <v>0</v>
      </c>
      <c r="B103" s="15" t="s">
        <v>1</v>
      </c>
      <c r="C103" s="16" t="s">
        <v>45</v>
      </c>
      <c r="D103" s="17"/>
      <c r="E103" s="18"/>
      <c r="F103" s="19" t="s">
        <v>41</v>
      </c>
      <c r="G103" s="19"/>
      <c r="H103" s="19"/>
      <c r="I103" s="19" t="s">
        <v>53</v>
      </c>
      <c r="J103" s="19"/>
      <c r="K103" s="19"/>
      <c r="L103" s="19" t="s">
        <v>43</v>
      </c>
      <c r="M103" s="19"/>
      <c r="N103" s="19"/>
      <c r="O103" s="19" t="s">
        <v>41</v>
      </c>
      <c r="P103" s="19"/>
      <c r="Q103" s="19"/>
      <c r="R103" s="19" t="s">
        <v>57</v>
      </c>
      <c r="S103" s="19"/>
      <c r="T103" s="19"/>
    </row>
    <row r="104" spans="1:20" x14ac:dyDescent="0.2">
      <c r="A104" s="20"/>
      <c r="B104" s="20"/>
      <c r="C104" s="21">
        <v>2020</v>
      </c>
      <c r="D104" s="21">
        <v>2021</v>
      </c>
      <c r="E104" s="21">
        <v>2022</v>
      </c>
      <c r="F104" s="21">
        <v>2020</v>
      </c>
      <c r="G104" s="21">
        <v>2021</v>
      </c>
      <c r="H104" s="21">
        <v>2022</v>
      </c>
      <c r="I104" s="21">
        <v>2020</v>
      </c>
      <c r="J104" s="21">
        <v>2021</v>
      </c>
      <c r="K104" s="21">
        <v>2022</v>
      </c>
      <c r="L104" s="21">
        <v>2020</v>
      </c>
      <c r="M104" s="21">
        <v>2021</v>
      </c>
      <c r="N104" s="21">
        <v>2022</v>
      </c>
      <c r="O104" s="21">
        <v>2020</v>
      </c>
      <c r="P104" s="21">
        <v>2021</v>
      </c>
      <c r="Q104" s="21">
        <v>2022</v>
      </c>
      <c r="R104" s="21">
        <v>2020</v>
      </c>
      <c r="S104" s="21">
        <v>2021</v>
      </c>
      <c r="T104" s="21">
        <v>2022</v>
      </c>
    </row>
    <row r="105" spans="1:20" x14ac:dyDescent="0.2">
      <c r="A105" s="22">
        <v>1</v>
      </c>
      <c r="B105" s="22" t="s">
        <v>2</v>
      </c>
      <c r="C105" s="4" t="s">
        <v>42</v>
      </c>
      <c r="D105" s="4" t="s">
        <v>42</v>
      </c>
      <c r="E105" s="4" t="s">
        <v>42</v>
      </c>
      <c r="F105" s="4" t="s">
        <v>42</v>
      </c>
      <c r="G105" s="4" t="s">
        <v>42</v>
      </c>
      <c r="H105" s="4" t="s">
        <v>42</v>
      </c>
      <c r="I105" s="6" t="s">
        <v>42</v>
      </c>
      <c r="J105" s="4" t="s">
        <v>42</v>
      </c>
      <c r="K105" s="4" t="s">
        <v>42</v>
      </c>
      <c r="L105" s="4">
        <v>2334.8000000000002</v>
      </c>
      <c r="M105" s="4">
        <v>2842.3</v>
      </c>
      <c r="N105" s="4">
        <v>3734.3</v>
      </c>
      <c r="O105" s="4">
        <v>105.6</v>
      </c>
      <c r="P105" s="4">
        <v>121.7</v>
      </c>
      <c r="Q105" s="4">
        <v>131.4</v>
      </c>
      <c r="R105" s="4">
        <v>6.6</v>
      </c>
      <c r="S105" s="4">
        <v>8.1</v>
      </c>
      <c r="T105" s="4">
        <v>12.3</v>
      </c>
    </row>
    <row r="106" spans="1:20" x14ac:dyDescent="0.2">
      <c r="A106" s="22">
        <f>A105+1</f>
        <v>2</v>
      </c>
      <c r="B106" s="22" t="s">
        <v>3</v>
      </c>
      <c r="C106" s="4" t="s">
        <v>42</v>
      </c>
      <c r="D106" s="4" t="s">
        <v>42</v>
      </c>
      <c r="E106" s="4" t="s">
        <v>42</v>
      </c>
      <c r="F106" s="4" t="s">
        <v>42</v>
      </c>
      <c r="G106" s="4" t="s">
        <v>42</v>
      </c>
      <c r="H106" s="4" t="s">
        <v>42</v>
      </c>
      <c r="I106" s="6" t="s">
        <v>42</v>
      </c>
      <c r="J106" s="4" t="s">
        <v>42</v>
      </c>
      <c r="K106" s="4" t="s">
        <v>42</v>
      </c>
      <c r="L106" s="4">
        <v>87.95</v>
      </c>
      <c r="M106" s="4">
        <v>111.77</v>
      </c>
      <c r="N106" s="4">
        <v>131.63</v>
      </c>
      <c r="O106" s="4">
        <v>79.599999999999994</v>
      </c>
      <c r="P106" s="4">
        <v>116.4</v>
      </c>
      <c r="Q106" s="4">
        <v>100.3</v>
      </c>
      <c r="R106" s="4">
        <v>1.41</v>
      </c>
      <c r="S106" s="4">
        <v>1.82</v>
      </c>
      <c r="T106" s="4">
        <v>2.15</v>
      </c>
    </row>
    <row r="107" spans="1:20" x14ac:dyDescent="0.2">
      <c r="A107" s="22">
        <f t="shared" ref="A107:A131" si="10">A106+1</f>
        <v>3</v>
      </c>
      <c r="B107" s="22" t="s">
        <v>4</v>
      </c>
      <c r="C107" s="4">
        <v>6612.5</v>
      </c>
      <c r="D107" s="4">
        <v>7613</v>
      </c>
      <c r="E107" s="4">
        <v>9502.5</v>
      </c>
      <c r="F107" s="4">
        <v>138.1</v>
      </c>
      <c r="G107" s="4">
        <v>104.5</v>
      </c>
      <c r="H107" s="4">
        <v>106.3</v>
      </c>
      <c r="I107" s="6">
        <v>29.4</v>
      </c>
      <c r="J107" s="4">
        <v>33.799999999999997</v>
      </c>
      <c r="K107" s="4">
        <v>42.4</v>
      </c>
      <c r="L107" s="4">
        <v>2594.6999999999998</v>
      </c>
      <c r="M107" s="4">
        <v>3073.8</v>
      </c>
      <c r="N107" s="4">
        <v>3467.1</v>
      </c>
      <c r="O107" s="4">
        <v>123.8</v>
      </c>
      <c r="P107" s="4">
        <v>104.1</v>
      </c>
      <c r="Q107" s="4">
        <v>96</v>
      </c>
      <c r="R107" s="4">
        <v>11.5</v>
      </c>
      <c r="S107" s="4">
        <v>13.7</v>
      </c>
      <c r="T107" s="4">
        <v>15.5</v>
      </c>
    </row>
    <row r="108" spans="1:20" x14ac:dyDescent="0.2">
      <c r="A108" s="22">
        <f t="shared" si="10"/>
        <v>4</v>
      </c>
      <c r="B108" s="22" t="s">
        <v>5</v>
      </c>
      <c r="C108" s="4" t="s">
        <v>42</v>
      </c>
      <c r="D108" s="4" t="s">
        <v>42</v>
      </c>
      <c r="E108" s="4" t="s">
        <v>42</v>
      </c>
      <c r="F108" s="4" t="s">
        <v>42</v>
      </c>
      <c r="G108" s="4" t="s">
        <v>42</v>
      </c>
      <c r="H108" s="4" t="s">
        <v>42</v>
      </c>
      <c r="I108" s="3" t="s">
        <v>42</v>
      </c>
      <c r="J108" s="4" t="s">
        <v>42</v>
      </c>
      <c r="K108" s="4" t="s">
        <v>42</v>
      </c>
      <c r="L108" s="4" t="s">
        <v>42</v>
      </c>
      <c r="M108" s="4" t="s">
        <v>42</v>
      </c>
      <c r="N108" s="4" t="s">
        <v>42</v>
      </c>
      <c r="O108" s="4" t="s">
        <v>42</v>
      </c>
      <c r="P108" s="4" t="s">
        <v>42</v>
      </c>
      <c r="Q108" s="4" t="s">
        <v>42</v>
      </c>
      <c r="R108" s="4" t="s">
        <v>42</v>
      </c>
      <c r="S108" s="4" t="s">
        <v>42</v>
      </c>
      <c r="T108" s="4" t="s">
        <v>42</v>
      </c>
    </row>
    <row r="109" spans="1:20" x14ac:dyDescent="0.2">
      <c r="A109" s="22">
        <f t="shared" si="10"/>
        <v>5</v>
      </c>
      <c r="B109" s="22" t="s">
        <v>6</v>
      </c>
      <c r="C109" s="4" t="s">
        <v>42</v>
      </c>
      <c r="D109" s="4" t="s">
        <v>42</v>
      </c>
      <c r="E109" s="4" t="s">
        <v>42</v>
      </c>
      <c r="F109" s="4" t="s">
        <v>42</v>
      </c>
      <c r="G109" s="4" t="s">
        <v>42</v>
      </c>
      <c r="H109" s="4" t="s">
        <v>42</v>
      </c>
      <c r="I109" s="3" t="s">
        <v>42</v>
      </c>
      <c r="J109" s="4" t="s">
        <v>42</v>
      </c>
      <c r="K109" s="4" t="s">
        <v>42</v>
      </c>
      <c r="L109" s="4">
        <v>1944.9</v>
      </c>
      <c r="M109" s="4">
        <v>3135.6</v>
      </c>
      <c r="N109" s="4">
        <v>3821.1</v>
      </c>
      <c r="O109" s="4">
        <v>73.400000000000006</v>
      </c>
      <c r="P109" s="4">
        <v>155.6</v>
      </c>
      <c r="Q109" s="4">
        <v>105.8</v>
      </c>
      <c r="R109" s="4">
        <v>5.4</v>
      </c>
      <c r="S109" s="4">
        <v>8.9</v>
      </c>
      <c r="T109" s="4">
        <v>10.9</v>
      </c>
    </row>
    <row r="110" spans="1:20" x14ac:dyDescent="0.2">
      <c r="A110" s="22">
        <f t="shared" si="10"/>
        <v>6</v>
      </c>
      <c r="B110" s="22" t="s">
        <v>7</v>
      </c>
      <c r="C110" s="4" t="s">
        <v>42</v>
      </c>
      <c r="D110" s="4" t="s">
        <v>42</v>
      </c>
      <c r="E110" s="4" t="s">
        <v>42</v>
      </c>
      <c r="F110" s="4" t="s">
        <v>42</v>
      </c>
      <c r="G110" s="4" t="s">
        <v>42</v>
      </c>
      <c r="H110" s="4" t="s">
        <v>42</v>
      </c>
      <c r="I110" s="3" t="s">
        <v>42</v>
      </c>
      <c r="J110" s="4" t="s">
        <v>42</v>
      </c>
      <c r="K110" s="4" t="s">
        <v>42</v>
      </c>
      <c r="L110" s="4" t="s">
        <v>42</v>
      </c>
      <c r="M110" s="4" t="s">
        <v>42</v>
      </c>
      <c r="N110" s="4">
        <v>20386.599999999999</v>
      </c>
      <c r="O110" s="4" t="s">
        <v>42</v>
      </c>
      <c r="P110" s="4" t="s">
        <v>42</v>
      </c>
      <c r="Q110" s="4">
        <v>102.7</v>
      </c>
      <c r="R110" s="4" t="s">
        <v>42</v>
      </c>
      <c r="S110" s="4" t="s">
        <v>42</v>
      </c>
      <c r="T110" s="4">
        <v>63.9</v>
      </c>
    </row>
    <row r="111" spans="1:20" x14ac:dyDescent="0.2">
      <c r="A111" s="22">
        <f t="shared" si="10"/>
        <v>7</v>
      </c>
      <c r="B111" s="22" t="s">
        <v>8</v>
      </c>
      <c r="C111" s="4" t="s">
        <v>42</v>
      </c>
      <c r="D111" s="4" t="s">
        <v>42</v>
      </c>
      <c r="E111" s="4" t="s">
        <v>42</v>
      </c>
      <c r="F111" s="4" t="s">
        <v>42</v>
      </c>
      <c r="G111" s="4" t="s">
        <v>42</v>
      </c>
      <c r="H111" s="4" t="s">
        <v>42</v>
      </c>
      <c r="I111" s="3" t="s">
        <v>42</v>
      </c>
      <c r="J111" s="4" t="s">
        <v>42</v>
      </c>
      <c r="K111" s="4" t="s">
        <v>42</v>
      </c>
      <c r="L111" s="4">
        <v>3925.7</v>
      </c>
      <c r="M111" s="4">
        <v>4000.9</v>
      </c>
      <c r="N111" s="4">
        <v>3434</v>
      </c>
      <c r="O111" s="4">
        <v>169.6</v>
      </c>
      <c r="P111" s="4">
        <v>95.1</v>
      </c>
      <c r="Q111" s="4">
        <v>76.400000000000006</v>
      </c>
      <c r="R111" s="4">
        <v>9.6999999999999993</v>
      </c>
      <c r="S111" s="4">
        <v>10</v>
      </c>
      <c r="T111" s="4">
        <v>9.5</v>
      </c>
    </row>
    <row r="112" spans="1:20" x14ac:dyDescent="0.2">
      <c r="A112" s="22">
        <f t="shared" si="10"/>
        <v>8</v>
      </c>
      <c r="B112" s="22" t="s">
        <v>9</v>
      </c>
      <c r="C112" s="4" t="s">
        <v>42</v>
      </c>
      <c r="D112" s="4" t="s">
        <v>42</v>
      </c>
      <c r="E112" s="4" t="s">
        <v>42</v>
      </c>
      <c r="F112" s="4" t="s">
        <v>42</v>
      </c>
      <c r="G112" s="4" t="s">
        <v>42</v>
      </c>
      <c r="H112" s="4" t="s">
        <v>42</v>
      </c>
      <c r="I112" s="3" t="s">
        <v>42</v>
      </c>
      <c r="J112" s="4" t="s">
        <v>42</v>
      </c>
      <c r="K112" s="4" t="s">
        <v>42</v>
      </c>
      <c r="L112" s="4">
        <v>6741.2</v>
      </c>
      <c r="M112" s="4">
        <v>8691.2999999999993</v>
      </c>
      <c r="N112" s="4">
        <v>12924.3</v>
      </c>
      <c r="O112" s="4">
        <v>55.5</v>
      </c>
      <c r="P112" s="4">
        <v>119.4</v>
      </c>
      <c r="Q112" s="4">
        <v>135.6</v>
      </c>
      <c r="R112" s="4">
        <v>13.7</v>
      </c>
      <c r="S112" s="4">
        <v>17.5</v>
      </c>
      <c r="T112" s="4">
        <v>26.4</v>
      </c>
    </row>
    <row r="113" spans="1:20" x14ac:dyDescent="0.2">
      <c r="A113" s="22">
        <f t="shared" si="10"/>
        <v>9</v>
      </c>
      <c r="B113" s="22" t="s">
        <v>10</v>
      </c>
      <c r="C113" s="4" t="s">
        <v>42</v>
      </c>
      <c r="D113" s="4" t="s">
        <v>42</v>
      </c>
      <c r="E113" s="4" t="s">
        <v>42</v>
      </c>
      <c r="F113" s="4" t="s">
        <v>42</v>
      </c>
      <c r="G113" s="4" t="s">
        <v>42</v>
      </c>
      <c r="H113" s="4" t="s">
        <v>42</v>
      </c>
      <c r="I113" s="3" t="s">
        <v>42</v>
      </c>
      <c r="J113" s="4" t="s">
        <v>42</v>
      </c>
      <c r="K113" s="4" t="s">
        <v>42</v>
      </c>
      <c r="L113" s="4" t="s">
        <v>42</v>
      </c>
      <c r="M113" s="4" t="s">
        <v>42</v>
      </c>
      <c r="N113" s="4" t="s">
        <v>42</v>
      </c>
      <c r="O113" s="4" t="s">
        <v>42</v>
      </c>
      <c r="P113" s="4" t="s">
        <v>42</v>
      </c>
      <c r="Q113" s="4" t="s">
        <v>42</v>
      </c>
      <c r="R113" s="4" t="s">
        <v>42</v>
      </c>
      <c r="S113" s="4" t="s">
        <v>42</v>
      </c>
      <c r="T113" s="4" t="s">
        <v>42</v>
      </c>
    </row>
    <row r="114" spans="1:20" x14ac:dyDescent="0.2">
      <c r="A114" s="22">
        <f t="shared" si="10"/>
        <v>10</v>
      </c>
      <c r="B114" s="22" t="s">
        <v>11</v>
      </c>
      <c r="C114" s="4" t="s">
        <v>42</v>
      </c>
      <c r="D114" s="4" t="s">
        <v>42</v>
      </c>
      <c r="E114" s="4" t="s">
        <v>42</v>
      </c>
      <c r="F114" s="4" t="s">
        <v>42</v>
      </c>
      <c r="G114" s="4" t="s">
        <v>42</v>
      </c>
      <c r="H114" s="4" t="s">
        <v>42</v>
      </c>
      <c r="I114" s="3" t="s">
        <v>42</v>
      </c>
      <c r="J114" s="4" t="s">
        <v>42</v>
      </c>
      <c r="K114" s="4" t="s">
        <v>42</v>
      </c>
      <c r="L114" s="4">
        <v>2275.4</v>
      </c>
      <c r="M114" s="4">
        <v>2778.4</v>
      </c>
      <c r="N114" s="4">
        <v>2494</v>
      </c>
      <c r="O114" s="4">
        <v>220.5</v>
      </c>
      <c r="P114" s="4">
        <v>116.9</v>
      </c>
      <c r="Q114" s="4">
        <v>79.3</v>
      </c>
      <c r="R114" s="4">
        <v>8.2100000000000009</v>
      </c>
      <c r="S114" s="4">
        <v>10.02</v>
      </c>
      <c r="T114" s="4">
        <v>9.36</v>
      </c>
    </row>
    <row r="115" spans="1:20" x14ac:dyDescent="0.2">
      <c r="A115" s="22">
        <f t="shared" si="10"/>
        <v>11</v>
      </c>
      <c r="B115" s="22" t="s">
        <v>12</v>
      </c>
      <c r="C115" s="4" t="s">
        <v>42</v>
      </c>
      <c r="D115" s="4" t="s">
        <v>42</v>
      </c>
      <c r="E115" s="4" t="s">
        <v>42</v>
      </c>
      <c r="F115" s="4" t="s">
        <v>42</v>
      </c>
      <c r="G115" s="4" t="s">
        <v>42</v>
      </c>
      <c r="H115" s="4" t="s">
        <v>42</v>
      </c>
      <c r="I115" s="3" t="s">
        <v>42</v>
      </c>
      <c r="J115" s="4" t="s">
        <v>42</v>
      </c>
      <c r="K115" s="4" t="s">
        <v>42</v>
      </c>
      <c r="L115" s="4" t="s">
        <v>42</v>
      </c>
      <c r="M115" s="4" t="s">
        <v>42</v>
      </c>
      <c r="N115" s="4" t="s">
        <v>42</v>
      </c>
      <c r="O115" s="4" t="s">
        <v>42</v>
      </c>
      <c r="P115" s="4" t="s">
        <v>42</v>
      </c>
      <c r="Q115" s="4" t="s">
        <v>42</v>
      </c>
      <c r="R115" s="4" t="s">
        <v>42</v>
      </c>
      <c r="S115" s="4" t="s">
        <v>42</v>
      </c>
      <c r="T115" s="4" t="s">
        <v>42</v>
      </c>
    </row>
    <row r="116" spans="1:20" x14ac:dyDescent="0.2">
      <c r="A116" s="22">
        <f t="shared" si="10"/>
        <v>12</v>
      </c>
      <c r="B116" s="22" t="s">
        <v>13</v>
      </c>
      <c r="C116" s="4" t="s">
        <v>42</v>
      </c>
      <c r="D116" s="4" t="s">
        <v>42</v>
      </c>
      <c r="E116" s="4" t="s">
        <v>42</v>
      </c>
      <c r="F116" s="4" t="s">
        <v>42</v>
      </c>
      <c r="G116" s="4" t="s">
        <v>42</v>
      </c>
      <c r="H116" s="4" t="s">
        <v>42</v>
      </c>
      <c r="I116" s="3" t="s">
        <v>42</v>
      </c>
      <c r="J116" s="4" t="s">
        <v>42</v>
      </c>
      <c r="K116" s="4" t="s">
        <v>42</v>
      </c>
      <c r="L116" s="4">
        <v>281.60000000000002</v>
      </c>
      <c r="M116" s="4">
        <v>569.5</v>
      </c>
      <c r="N116" s="4">
        <v>728.1</v>
      </c>
      <c r="O116" s="4">
        <v>103</v>
      </c>
      <c r="P116" s="4">
        <v>202</v>
      </c>
      <c r="Q116" s="4">
        <v>128</v>
      </c>
      <c r="R116" s="4">
        <v>7.5</v>
      </c>
      <c r="S116" s="4">
        <v>15.4</v>
      </c>
      <c r="T116" s="4">
        <v>19.899999999999999</v>
      </c>
    </row>
    <row r="117" spans="1:20" x14ac:dyDescent="0.2">
      <c r="A117" s="22">
        <f t="shared" si="10"/>
        <v>13</v>
      </c>
      <c r="B117" s="22" t="s">
        <v>14</v>
      </c>
      <c r="C117" s="4">
        <v>7479.5</v>
      </c>
      <c r="D117" s="4">
        <v>6831.8</v>
      </c>
      <c r="E117" s="4">
        <v>9266.2999999999993</v>
      </c>
      <c r="F117" s="4">
        <v>81.900000000000006</v>
      </c>
      <c r="G117" s="4">
        <v>90.3</v>
      </c>
      <c r="H117" s="4">
        <v>135.6</v>
      </c>
      <c r="I117" s="3">
        <v>26.63</v>
      </c>
      <c r="J117" s="4">
        <v>24.33</v>
      </c>
      <c r="K117" s="4">
        <v>39.299999999999997</v>
      </c>
      <c r="L117" s="4" t="s">
        <v>42</v>
      </c>
      <c r="M117" s="4" t="s">
        <v>42</v>
      </c>
      <c r="N117" s="4" t="s">
        <v>42</v>
      </c>
      <c r="O117" s="4" t="s">
        <v>42</v>
      </c>
      <c r="P117" s="4" t="s">
        <v>42</v>
      </c>
      <c r="Q117" s="4" t="s">
        <v>42</v>
      </c>
      <c r="R117" s="4" t="s">
        <v>42</v>
      </c>
      <c r="S117" s="4" t="s">
        <v>42</v>
      </c>
      <c r="T117" s="4" t="s">
        <v>42</v>
      </c>
    </row>
    <row r="118" spans="1:20" x14ac:dyDescent="0.2">
      <c r="A118" s="22">
        <f t="shared" si="10"/>
        <v>14</v>
      </c>
      <c r="B118" s="22" t="s">
        <v>15</v>
      </c>
      <c r="C118" s="4" t="s">
        <v>42</v>
      </c>
      <c r="D118" s="4" t="s">
        <v>42</v>
      </c>
      <c r="E118" s="4" t="s">
        <v>42</v>
      </c>
      <c r="F118" s="4" t="s">
        <v>42</v>
      </c>
      <c r="G118" s="4" t="s">
        <v>42</v>
      </c>
      <c r="H118" s="4" t="s">
        <v>42</v>
      </c>
      <c r="I118" s="3" t="s">
        <v>42</v>
      </c>
      <c r="J118" s="4" t="s">
        <v>42</v>
      </c>
      <c r="K118" s="4" t="s">
        <v>42</v>
      </c>
      <c r="L118" s="4">
        <v>2519.8000000000002</v>
      </c>
      <c r="M118" s="4">
        <v>1768.1</v>
      </c>
      <c r="N118" s="4">
        <v>3676.7</v>
      </c>
      <c r="O118" s="4">
        <v>91.9</v>
      </c>
      <c r="P118" s="4">
        <v>64.3</v>
      </c>
      <c r="Q118" s="4">
        <v>210</v>
      </c>
      <c r="R118" s="4">
        <v>12</v>
      </c>
      <c r="S118" s="4">
        <v>8.4</v>
      </c>
      <c r="T118" s="4">
        <v>19.2</v>
      </c>
    </row>
    <row r="119" spans="1:20" x14ac:dyDescent="0.2">
      <c r="A119" s="22">
        <f t="shared" si="10"/>
        <v>15</v>
      </c>
      <c r="B119" s="22" t="s">
        <v>16</v>
      </c>
      <c r="C119" s="4" t="s">
        <v>42</v>
      </c>
      <c r="D119" s="4" t="s">
        <v>42</v>
      </c>
      <c r="E119" s="4" t="s">
        <v>42</v>
      </c>
      <c r="F119" s="4" t="s">
        <v>42</v>
      </c>
      <c r="G119" s="4" t="s">
        <v>42</v>
      </c>
      <c r="H119" s="4" t="s">
        <v>42</v>
      </c>
      <c r="I119" s="3" t="s">
        <v>42</v>
      </c>
      <c r="J119" s="4" t="s">
        <v>42</v>
      </c>
      <c r="K119" s="4" t="s">
        <v>42</v>
      </c>
      <c r="L119" s="4" t="s">
        <v>42</v>
      </c>
      <c r="M119" s="4" t="s">
        <v>42</v>
      </c>
      <c r="N119" s="4" t="s">
        <v>42</v>
      </c>
      <c r="O119" s="4" t="s">
        <v>42</v>
      </c>
      <c r="P119" s="4" t="s">
        <v>42</v>
      </c>
      <c r="Q119" s="4" t="s">
        <v>42</v>
      </c>
      <c r="R119" s="4" t="s">
        <v>42</v>
      </c>
      <c r="S119" s="4" t="s">
        <v>42</v>
      </c>
      <c r="T119" s="4" t="s">
        <v>42</v>
      </c>
    </row>
    <row r="120" spans="1:20" x14ac:dyDescent="0.2">
      <c r="A120" s="22">
        <f t="shared" si="10"/>
        <v>16</v>
      </c>
      <c r="B120" s="22" t="s">
        <v>17</v>
      </c>
      <c r="C120" s="4" t="s">
        <v>42</v>
      </c>
      <c r="D120" s="4" t="s">
        <v>42</v>
      </c>
      <c r="E120" s="4" t="s">
        <v>42</v>
      </c>
      <c r="F120" s="4" t="s">
        <v>42</v>
      </c>
      <c r="G120" s="4" t="s">
        <v>42</v>
      </c>
      <c r="H120" s="4" t="s">
        <v>42</v>
      </c>
      <c r="I120" s="3" t="s">
        <v>42</v>
      </c>
      <c r="J120" s="4" t="s">
        <v>42</v>
      </c>
      <c r="K120" s="4" t="s">
        <v>42</v>
      </c>
      <c r="L120" s="4">
        <v>2237.1</v>
      </c>
      <c r="M120" s="4">
        <v>2292.6999999999998</v>
      </c>
      <c r="N120" s="4">
        <v>3200.6</v>
      </c>
      <c r="O120" s="4">
        <v>102.1</v>
      </c>
      <c r="P120" s="4">
        <v>102.5</v>
      </c>
      <c r="Q120" s="4">
        <v>139.6</v>
      </c>
      <c r="R120" s="4">
        <v>12.3</v>
      </c>
      <c r="S120" s="4">
        <v>12.7</v>
      </c>
      <c r="T120" s="4">
        <v>17.8</v>
      </c>
    </row>
    <row r="121" spans="1:20" x14ac:dyDescent="0.2">
      <c r="A121" s="22">
        <f t="shared" si="10"/>
        <v>17</v>
      </c>
      <c r="B121" s="22" t="s">
        <v>18</v>
      </c>
      <c r="C121" s="4" t="s">
        <v>42</v>
      </c>
      <c r="D121" s="4" t="s">
        <v>42</v>
      </c>
      <c r="E121" s="4" t="s">
        <v>42</v>
      </c>
      <c r="F121" s="4" t="s">
        <v>42</v>
      </c>
      <c r="G121" s="4" t="s">
        <v>42</v>
      </c>
      <c r="H121" s="4" t="s">
        <v>42</v>
      </c>
      <c r="I121" s="3" t="s">
        <v>42</v>
      </c>
      <c r="J121" s="4" t="s">
        <v>42</v>
      </c>
      <c r="K121" s="4" t="s">
        <v>42</v>
      </c>
      <c r="L121" s="4">
        <v>1402</v>
      </c>
      <c r="M121" s="4">
        <v>1583.8</v>
      </c>
      <c r="N121" s="4">
        <v>4159.8999999999996</v>
      </c>
      <c r="O121" s="4">
        <v>105.5</v>
      </c>
      <c r="P121" s="4">
        <v>110.4</v>
      </c>
      <c r="Q121" s="4">
        <v>240</v>
      </c>
      <c r="R121" s="4">
        <v>4.34</v>
      </c>
      <c r="S121" s="4">
        <v>4.97</v>
      </c>
      <c r="T121" s="4">
        <v>13.2</v>
      </c>
    </row>
    <row r="122" spans="1:20" x14ac:dyDescent="0.2">
      <c r="A122" s="22">
        <f t="shared" si="10"/>
        <v>18</v>
      </c>
      <c r="B122" s="22" t="s">
        <v>19</v>
      </c>
      <c r="C122" s="4" t="s">
        <v>42</v>
      </c>
      <c r="D122" s="4" t="s">
        <v>42</v>
      </c>
      <c r="E122" s="4" t="s">
        <v>42</v>
      </c>
      <c r="F122" s="4" t="s">
        <v>42</v>
      </c>
      <c r="G122" s="4" t="s">
        <v>42</v>
      </c>
      <c r="H122" s="4" t="s">
        <v>42</v>
      </c>
      <c r="I122" s="3" t="s">
        <v>42</v>
      </c>
      <c r="J122" s="3" t="s">
        <v>42</v>
      </c>
      <c r="K122" s="3" t="s">
        <v>42</v>
      </c>
      <c r="L122" s="3" t="s">
        <v>42</v>
      </c>
      <c r="M122" s="3" t="s">
        <v>42</v>
      </c>
      <c r="N122" s="3" t="s">
        <v>42</v>
      </c>
      <c r="O122" s="3" t="s">
        <v>42</v>
      </c>
      <c r="P122" s="3" t="s">
        <v>42</v>
      </c>
      <c r="Q122" s="3" t="s">
        <v>42</v>
      </c>
      <c r="R122" s="3" t="s">
        <v>42</v>
      </c>
      <c r="S122" s="3" t="s">
        <v>42</v>
      </c>
      <c r="T122" s="3" t="s">
        <v>42</v>
      </c>
    </row>
    <row r="123" spans="1:20" x14ac:dyDescent="0.2">
      <c r="A123" s="22">
        <f t="shared" si="10"/>
        <v>19</v>
      </c>
      <c r="B123" s="22" t="s">
        <v>20</v>
      </c>
      <c r="C123" s="4" t="s">
        <v>42</v>
      </c>
      <c r="D123" s="4" t="s">
        <v>42</v>
      </c>
      <c r="E123" s="4" t="s">
        <v>42</v>
      </c>
      <c r="F123" s="4" t="s">
        <v>42</v>
      </c>
      <c r="G123" s="4" t="s">
        <v>42</v>
      </c>
      <c r="H123" s="4" t="s">
        <v>42</v>
      </c>
      <c r="I123" s="3" t="s">
        <v>42</v>
      </c>
      <c r="J123" s="3" t="s">
        <v>42</v>
      </c>
      <c r="K123" s="3" t="s">
        <v>42</v>
      </c>
      <c r="L123" s="3" t="s">
        <v>42</v>
      </c>
      <c r="M123" s="3" t="s">
        <v>42</v>
      </c>
      <c r="N123" s="3" t="s">
        <v>42</v>
      </c>
      <c r="O123" s="3" t="s">
        <v>42</v>
      </c>
      <c r="P123" s="3" t="s">
        <v>42</v>
      </c>
      <c r="Q123" s="3" t="s">
        <v>42</v>
      </c>
      <c r="R123" s="3" t="s">
        <v>42</v>
      </c>
      <c r="S123" s="3" t="s">
        <v>42</v>
      </c>
      <c r="T123" s="3" t="s">
        <v>42</v>
      </c>
    </row>
    <row r="124" spans="1:20" x14ac:dyDescent="0.2">
      <c r="A124" s="22">
        <f t="shared" si="10"/>
        <v>20</v>
      </c>
      <c r="B124" s="22" t="s">
        <v>21</v>
      </c>
      <c r="C124" s="4">
        <v>1507.9</v>
      </c>
      <c r="D124" s="4">
        <v>86.6</v>
      </c>
      <c r="E124" s="4">
        <v>79.5</v>
      </c>
      <c r="F124" s="4">
        <v>10.8</v>
      </c>
      <c r="G124" s="4">
        <v>5.7</v>
      </c>
      <c r="H124" s="4">
        <v>91.8</v>
      </c>
      <c r="I124" s="3">
        <v>22</v>
      </c>
      <c r="J124" s="3">
        <v>1.3</v>
      </c>
      <c r="K124" s="3">
        <v>1.2</v>
      </c>
      <c r="L124" s="3" t="s">
        <v>42</v>
      </c>
      <c r="M124" s="3" t="s">
        <v>42</v>
      </c>
      <c r="N124" s="3" t="s">
        <v>42</v>
      </c>
      <c r="O124" s="3" t="s">
        <v>42</v>
      </c>
      <c r="P124" s="3" t="s">
        <v>42</v>
      </c>
      <c r="Q124" s="3" t="s">
        <v>42</v>
      </c>
      <c r="R124" s="3" t="s">
        <v>42</v>
      </c>
      <c r="S124" s="3" t="s">
        <v>42</v>
      </c>
      <c r="T124" s="3" t="s">
        <v>42</v>
      </c>
    </row>
    <row r="125" spans="1:20" x14ac:dyDescent="0.2">
      <c r="A125" s="22">
        <f t="shared" si="10"/>
        <v>21</v>
      </c>
      <c r="B125" s="22" t="s">
        <v>22</v>
      </c>
      <c r="C125" s="4" t="s">
        <v>42</v>
      </c>
      <c r="D125" s="4" t="s">
        <v>42</v>
      </c>
      <c r="E125" s="4" t="s">
        <v>42</v>
      </c>
      <c r="F125" s="4" t="s">
        <v>42</v>
      </c>
      <c r="G125" s="4" t="s">
        <v>42</v>
      </c>
      <c r="H125" s="4" t="s">
        <v>42</v>
      </c>
      <c r="I125" s="3" t="s">
        <v>42</v>
      </c>
      <c r="J125" s="3" t="s">
        <v>42</v>
      </c>
      <c r="K125" s="3" t="s">
        <v>42</v>
      </c>
      <c r="L125" s="4">
        <v>9821.2000000000007</v>
      </c>
      <c r="M125" s="4">
        <v>12657.4</v>
      </c>
      <c r="N125" s="4">
        <v>8017.1</v>
      </c>
      <c r="O125" s="4">
        <v>136.69999999999999</v>
      </c>
      <c r="P125" s="4">
        <v>128.9</v>
      </c>
      <c r="Q125" s="4">
        <v>63.3</v>
      </c>
      <c r="R125" s="6">
        <v>31.3</v>
      </c>
      <c r="S125" s="6" t="s">
        <v>42</v>
      </c>
      <c r="T125" s="31">
        <v>26.5</v>
      </c>
    </row>
    <row r="126" spans="1:20" x14ac:dyDescent="0.2">
      <c r="A126" s="22">
        <f t="shared" si="10"/>
        <v>22</v>
      </c>
      <c r="B126" s="22" t="s">
        <v>23</v>
      </c>
      <c r="C126" s="4" t="s">
        <v>42</v>
      </c>
      <c r="D126" s="4" t="s">
        <v>42</v>
      </c>
      <c r="E126" s="4" t="s">
        <v>42</v>
      </c>
      <c r="F126" s="4" t="s">
        <v>42</v>
      </c>
      <c r="G126" s="4" t="s">
        <v>42</v>
      </c>
      <c r="H126" s="4" t="s">
        <v>42</v>
      </c>
      <c r="I126" s="3" t="s">
        <v>42</v>
      </c>
      <c r="J126" s="3" t="s">
        <v>42</v>
      </c>
      <c r="K126" s="3" t="s">
        <v>42</v>
      </c>
      <c r="L126" s="4">
        <v>427.2</v>
      </c>
      <c r="M126" s="4">
        <v>175.7</v>
      </c>
      <c r="N126" s="4">
        <v>162.19999999999999</v>
      </c>
      <c r="O126" s="4">
        <v>65.7</v>
      </c>
      <c r="P126" s="4">
        <v>38.4</v>
      </c>
      <c r="Q126" s="4">
        <v>82.2</v>
      </c>
      <c r="R126" s="4">
        <v>7.6</v>
      </c>
      <c r="S126" s="4">
        <v>3.2</v>
      </c>
      <c r="T126" s="4">
        <v>3</v>
      </c>
    </row>
    <row r="127" spans="1:20" x14ac:dyDescent="0.2">
      <c r="A127" s="22">
        <f t="shared" si="10"/>
        <v>23</v>
      </c>
      <c r="B127" s="22" t="s">
        <v>24</v>
      </c>
      <c r="C127" s="4" t="s">
        <v>42</v>
      </c>
      <c r="D127" s="4" t="s">
        <v>42</v>
      </c>
      <c r="E127" s="4" t="s">
        <v>42</v>
      </c>
      <c r="F127" s="4" t="s">
        <v>42</v>
      </c>
      <c r="G127" s="4" t="s">
        <v>42</v>
      </c>
      <c r="H127" s="4" t="s">
        <v>42</v>
      </c>
      <c r="I127" s="3" t="s">
        <v>42</v>
      </c>
      <c r="J127" s="4" t="s">
        <v>42</v>
      </c>
      <c r="K127" s="4" t="s">
        <v>42</v>
      </c>
      <c r="L127" s="4">
        <v>5363.2</v>
      </c>
      <c r="M127" s="4">
        <v>8337.9</v>
      </c>
      <c r="N127" s="4">
        <v>9062.7999999999993</v>
      </c>
      <c r="O127" s="4">
        <v>174.9</v>
      </c>
      <c r="P127" s="4">
        <v>155.5</v>
      </c>
      <c r="Q127" s="4">
        <v>108.7</v>
      </c>
      <c r="R127" s="4">
        <v>8.9</v>
      </c>
      <c r="S127" s="22">
        <v>14</v>
      </c>
      <c r="T127" s="22">
        <v>15.8</v>
      </c>
    </row>
    <row r="128" spans="1:20" x14ac:dyDescent="0.2">
      <c r="A128" s="22">
        <f t="shared" si="10"/>
        <v>24</v>
      </c>
      <c r="B128" s="22" t="s">
        <v>25</v>
      </c>
      <c r="C128" s="4" t="s">
        <v>42</v>
      </c>
      <c r="D128" s="4" t="s">
        <v>42</v>
      </c>
      <c r="E128" s="4" t="s">
        <v>42</v>
      </c>
      <c r="F128" s="4" t="s">
        <v>42</v>
      </c>
      <c r="G128" s="4" t="s">
        <v>42</v>
      </c>
      <c r="H128" s="4" t="s">
        <v>42</v>
      </c>
      <c r="I128" s="3" t="s">
        <v>42</v>
      </c>
      <c r="J128" s="4" t="s">
        <v>42</v>
      </c>
      <c r="K128" s="4" t="s">
        <v>42</v>
      </c>
      <c r="L128" s="4">
        <v>5.4</v>
      </c>
      <c r="M128" s="4">
        <v>6.5</v>
      </c>
      <c r="N128" s="4">
        <v>7.8</v>
      </c>
      <c r="O128" s="4">
        <v>99.7</v>
      </c>
      <c r="P128" s="4">
        <v>120.4</v>
      </c>
      <c r="Q128" s="4">
        <v>120</v>
      </c>
      <c r="R128" s="4">
        <v>72.400000000000006</v>
      </c>
      <c r="S128" s="22">
        <v>87.1</v>
      </c>
      <c r="T128" s="22">
        <v>117.7</v>
      </c>
    </row>
    <row r="129" spans="1:20" x14ac:dyDescent="0.2">
      <c r="A129" s="22">
        <f t="shared" si="10"/>
        <v>25</v>
      </c>
      <c r="B129" s="22" t="s">
        <v>26</v>
      </c>
      <c r="C129" s="3" t="s">
        <v>42</v>
      </c>
      <c r="D129" s="3" t="s">
        <v>42</v>
      </c>
      <c r="E129" s="3" t="s">
        <v>42</v>
      </c>
      <c r="F129" s="3" t="s">
        <v>42</v>
      </c>
      <c r="G129" s="3" t="s">
        <v>42</v>
      </c>
      <c r="H129" s="3" t="s">
        <v>42</v>
      </c>
      <c r="I129" s="3" t="s">
        <v>42</v>
      </c>
      <c r="J129" s="3" t="s">
        <v>42</v>
      </c>
      <c r="K129" s="3" t="s">
        <v>42</v>
      </c>
      <c r="L129" s="3" t="s">
        <v>42</v>
      </c>
      <c r="M129" s="3" t="s">
        <v>42</v>
      </c>
      <c r="N129" s="3" t="s">
        <v>42</v>
      </c>
      <c r="O129" s="3" t="s">
        <v>42</v>
      </c>
      <c r="P129" s="3" t="s">
        <v>42</v>
      </c>
      <c r="Q129" s="3" t="s">
        <v>42</v>
      </c>
      <c r="R129" s="3" t="s">
        <v>42</v>
      </c>
      <c r="S129" s="3" t="s">
        <v>42</v>
      </c>
      <c r="T129" s="3" t="s">
        <v>42</v>
      </c>
    </row>
    <row r="130" spans="1:20" x14ac:dyDescent="0.2">
      <c r="A130" s="22">
        <f t="shared" si="10"/>
        <v>26</v>
      </c>
      <c r="B130" s="22" t="s">
        <v>27</v>
      </c>
      <c r="C130" s="4" t="s">
        <v>42</v>
      </c>
      <c r="D130" s="4" t="s">
        <v>42</v>
      </c>
      <c r="E130" s="4" t="s">
        <v>42</v>
      </c>
      <c r="F130" s="4" t="s">
        <v>42</v>
      </c>
      <c r="G130" s="4" t="s">
        <v>42</v>
      </c>
      <c r="H130" s="4" t="s">
        <v>42</v>
      </c>
      <c r="I130" s="3" t="s">
        <v>42</v>
      </c>
      <c r="J130" s="4" t="s">
        <v>42</v>
      </c>
      <c r="K130" s="4" t="s">
        <v>42</v>
      </c>
      <c r="L130" s="4">
        <v>2902.8</v>
      </c>
      <c r="M130" s="4">
        <v>3825.4</v>
      </c>
      <c r="N130" s="4">
        <v>2772.4</v>
      </c>
      <c r="O130" s="4">
        <v>159.5</v>
      </c>
      <c r="P130" s="4">
        <v>131.80000000000001</v>
      </c>
      <c r="Q130" s="4">
        <v>71.8</v>
      </c>
      <c r="R130" s="4">
        <v>11.2</v>
      </c>
      <c r="S130" s="22">
        <v>14.8</v>
      </c>
      <c r="T130" s="22">
        <v>11.1</v>
      </c>
    </row>
    <row r="131" spans="1:20" x14ac:dyDescent="0.2">
      <c r="A131" s="33">
        <f t="shared" si="10"/>
        <v>27</v>
      </c>
      <c r="B131" s="33" t="s">
        <v>28</v>
      </c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43"/>
      <c r="T131" s="43"/>
    </row>
    <row r="132" spans="1:20" x14ac:dyDescent="0.2">
      <c r="A132" s="35"/>
      <c r="B132" s="35" t="s">
        <v>59</v>
      </c>
      <c r="C132" s="36">
        <f>SUM(C105:C130)</f>
        <v>15599.9</v>
      </c>
      <c r="D132" s="36">
        <f t="shared" ref="D132:N132" si="11">SUM(D105:D130)</f>
        <v>14531.4</v>
      </c>
      <c r="E132" s="36">
        <f t="shared" si="11"/>
        <v>18848.3</v>
      </c>
      <c r="F132" s="36"/>
      <c r="G132" s="36"/>
      <c r="H132" s="36"/>
      <c r="I132" s="36"/>
      <c r="J132" s="36"/>
      <c r="K132" s="36"/>
      <c r="L132" s="36">
        <f t="shared" si="11"/>
        <v>44864.95</v>
      </c>
      <c r="M132" s="36">
        <f t="shared" si="11"/>
        <v>55851.07</v>
      </c>
      <c r="N132" s="36">
        <f t="shared" si="11"/>
        <v>82180.62999999999</v>
      </c>
      <c r="O132" s="36"/>
      <c r="P132" s="36"/>
      <c r="Q132" s="36"/>
      <c r="R132" s="36"/>
      <c r="S132" s="35"/>
      <c r="T132" s="35"/>
    </row>
    <row r="134" spans="1:20" ht="15" customHeight="1" x14ac:dyDescent="0.2">
      <c r="A134" s="14" t="s">
        <v>49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</row>
    <row r="135" spans="1:20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</row>
    <row r="137" spans="1:20" ht="49.5" customHeight="1" x14ac:dyDescent="0.2">
      <c r="A137" s="15" t="s">
        <v>0</v>
      </c>
      <c r="B137" s="15" t="s">
        <v>1</v>
      </c>
      <c r="C137" s="16" t="s">
        <v>47</v>
      </c>
      <c r="D137" s="17"/>
      <c r="E137" s="18"/>
      <c r="F137" s="19" t="s">
        <v>46</v>
      </c>
      <c r="G137" s="19"/>
      <c r="H137" s="19"/>
      <c r="I137" s="19" t="s">
        <v>58</v>
      </c>
      <c r="J137" s="19"/>
      <c r="K137" s="19"/>
      <c r="L137" s="19" t="s">
        <v>48</v>
      </c>
      <c r="M137" s="19"/>
      <c r="N137" s="19"/>
      <c r="O137" s="19" t="s">
        <v>46</v>
      </c>
      <c r="P137" s="19"/>
      <c r="Q137" s="19"/>
    </row>
    <row r="138" spans="1:20" x14ac:dyDescent="0.2">
      <c r="A138" s="20"/>
      <c r="B138" s="20"/>
      <c r="C138" s="21">
        <v>2020</v>
      </c>
      <c r="D138" s="21">
        <v>2021</v>
      </c>
      <c r="E138" s="21">
        <v>2022</v>
      </c>
      <c r="F138" s="21">
        <v>2020</v>
      </c>
      <c r="G138" s="21">
        <v>2021</v>
      </c>
      <c r="H138" s="21">
        <v>2022</v>
      </c>
      <c r="I138" s="21">
        <v>2020</v>
      </c>
      <c r="J138" s="21">
        <v>2021</v>
      </c>
      <c r="K138" s="21">
        <v>2022</v>
      </c>
      <c r="L138" s="21">
        <v>2020</v>
      </c>
      <c r="M138" s="21">
        <v>2021</v>
      </c>
      <c r="N138" s="21">
        <v>2022</v>
      </c>
      <c r="O138" s="21">
        <v>2020</v>
      </c>
      <c r="P138" s="21">
        <v>2021</v>
      </c>
      <c r="Q138" s="21">
        <v>2022</v>
      </c>
    </row>
    <row r="139" spans="1:20" x14ac:dyDescent="0.2">
      <c r="A139" s="22">
        <v>1</v>
      </c>
      <c r="B139" s="22" t="s">
        <v>2</v>
      </c>
      <c r="C139" s="4">
        <v>100748</v>
      </c>
      <c r="D139" s="4">
        <v>106043</v>
      </c>
      <c r="E139" s="4">
        <v>163696</v>
      </c>
      <c r="F139" s="4">
        <v>93.6</v>
      </c>
      <c r="G139" s="4">
        <v>105.3</v>
      </c>
      <c r="H139" s="4">
        <v>154.4</v>
      </c>
      <c r="I139" s="4">
        <v>0.28999999999999998</v>
      </c>
      <c r="J139" s="4">
        <v>0.31</v>
      </c>
      <c r="K139" s="4">
        <v>0.54</v>
      </c>
      <c r="L139" s="4">
        <v>6846</v>
      </c>
      <c r="M139" s="4">
        <v>9714</v>
      </c>
      <c r="N139" s="4">
        <v>10208</v>
      </c>
      <c r="O139" s="4">
        <v>146.30000000000001</v>
      </c>
      <c r="P139" s="4">
        <v>141.9</v>
      </c>
      <c r="Q139" s="4">
        <v>105.1</v>
      </c>
    </row>
    <row r="140" spans="1:20" x14ac:dyDescent="0.2">
      <c r="A140" s="22">
        <f>A139+1</f>
        <v>2</v>
      </c>
      <c r="B140" s="22" t="s">
        <v>3</v>
      </c>
      <c r="C140" s="3">
        <v>13925</v>
      </c>
      <c r="D140" s="3">
        <v>13965</v>
      </c>
      <c r="E140" s="3">
        <v>15903</v>
      </c>
      <c r="F140" s="4">
        <v>66.599999999999994</v>
      </c>
      <c r="G140" s="4">
        <v>100.3</v>
      </c>
      <c r="H140" s="4">
        <v>113.9</v>
      </c>
      <c r="I140" s="4">
        <v>0.22</v>
      </c>
      <c r="J140" s="4">
        <v>0.23</v>
      </c>
      <c r="K140" s="4">
        <v>0.26</v>
      </c>
      <c r="L140" s="4">
        <v>13925</v>
      </c>
      <c r="M140" s="4">
        <v>12802</v>
      </c>
      <c r="N140" s="4">
        <v>15903</v>
      </c>
      <c r="O140" s="4">
        <v>66.599999999999994</v>
      </c>
      <c r="P140" s="4">
        <v>91.9</v>
      </c>
      <c r="Q140" s="4">
        <v>124.2</v>
      </c>
    </row>
    <row r="141" spans="1:20" x14ac:dyDescent="0.2">
      <c r="A141" s="22">
        <f t="shared" ref="A141:A165" si="12">A140+1</f>
        <v>3</v>
      </c>
      <c r="B141" s="22" t="s">
        <v>4</v>
      </c>
      <c r="C141" s="4">
        <v>97836</v>
      </c>
      <c r="D141" s="4">
        <v>88647</v>
      </c>
      <c r="E141" s="4">
        <v>102468</v>
      </c>
      <c r="F141" s="4">
        <v>94.3</v>
      </c>
      <c r="G141" s="4">
        <v>90.6</v>
      </c>
      <c r="H141" s="4">
        <v>115.6</v>
      </c>
      <c r="I141" s="4">
        <v>0.43</v>
      </c>
      <c r="J141" s="4">
        <v>0.39</v>
      </c>
      <c r="K141" s="4">
        <v>0.46</v>
      </c>
      <c r="L141" s="4">
        <v>4609</v>
      </c>
      <c r="M141" s="4">
        <v>7996</v>
      </c>
      <c r="N141" s="4">
        <v>12043</v>
      </c>
      <c r="O141" s="4">
        <v>94.9</v>
      </c>
      <c r="P141" s="4">
        <v>173.5</v>
      </c>
      <c r="Q141" s="4">
        <v>150.6</v>
      </c>
    </row>
    <row r="142" spans="1:20" x14ac:dyDescent="0.2">
      <c r="A142" s="22">
        <f t="shared" si="12"/>
        <v>4</v>
      </c>
      <c r="B142" s="22" t="s">
        <v>5</v>
      </c>
      <c r="C142" s="4">
        <v>16735</v>
      </c>
      <c r="D142" s="4">
        <v>15635</v>
      </c>
      <c r="E142" s="4">
        <v>14505</v>
      </c>
      <c r="F142" s="4">
        <v>60.4</v>
      </c>
      <c r="G142" s="4">
        <v>93.4</v>
      </c>
      <c r="H142" s="4">
        <v>92.8</v>
      </c>
      <c r="I142" s="4">
        <v>0.32</v>
      </c>
      <c r="J142" s="4">
        <v>0.3</v>
      </c>
      <c r="K142" s="4">
        <v>0.28999999999999998</v>
      </c>
      <c r="L142" s="4">
        <v>16735</v>
      </c>
      <c r="M142" s="4">
        <v>15635</v>
      </c>
      <c r="N142" s="4">
        <v>14505</v>
      </c>
      <c r="O142" s="4">
        <v>60.4</v>
      </c>
      <c r="P142" s="4">
        <v>93.4</v>
      </c>
      <c r="Q142" s="4">
        <v>92.8</v>
      </c>
    </row>
    <row r="143" spans="1:20" x14ac:dyDescent="0.2">
      <c r="A143" s="22">
        <f t="shared" si="12"/>
        <v>5</v>
      </c>
      <c r="B143" s="22" t="s">
        <v>6</v>
      </c>
      <c r="C143" s="4">
        <v>200709</v>
      </c>
      <c r="D143" s="4">
        <v>157790</v>
      </c>
      <c r="E143" s="4">
        <v>368755</v>
      </c>
      <c r="F143" s="4">
        <v>107.3</v>
      </c>
      <c r="G143" s="4">
        <v>78.599999999999994</v>
      </c>
      <c r="H143" s="4">
        <v>233.7</v>
      </c>
      <c r="I143" s="4">
        <v>0.56000000000000005</v>
      </c>
      <c r="J143" s="4">
        <v>0.45</v>
      </c>
      <c r="K143" s="4">
        <v>1.05</v>
      </c>
      <c r="L143" s="4">
        <v>40403</v>
      </c>
      <c r="M143" s="4">
        <v>56460</v>
      </c>
      <c r="N143" s="4">
        <v>62414</v>
      </c>
      <c r="O143" s="4">
        <v>133.6</v>
      </c>
      <c r="P143" s="4">
        <v>139.69999999999999</v>
      </c>
      <c r="Q143" s="4">
        <v>110.5</v>
      </c>
    </row>
    <row r="144" spans="1:20" x14ac:dyDescent="0.2">
      <c r="A144" s="22">
        <f t="shared" si="12"/>
        <v>6</v>
      </c>
      <c r="B144" s="22" t="s">
        <v>7</v>
      </c>
      <c r="C144" s="4">
        <v>169250</v>
      </c>
      <c r="D144" s="4">
        <v>223708</v>
      </c>
      <c r="E144" s="4">
        <v>185934</v>
      </c>
      <c r="F144" s="4">
        <v>89.3</v>
      </c>
      <c r="G144" s="4">
        <v>132.19999999999999</v>
      </c>
      <c r="H144" s="4">
        <v>83.1</v>
      </c>
      <c r="I144" s="4">
        <v>0.53</v>
      </c>
      <c r="J144" s="4">
        <v>0.7</v>
      </c>
      <c r="K144" s="4">
        <v>0.57999999999999996</v>
      </c>
      <c r="L144" s="4">
        <v>9980</v>
      </c>
      <c r="M144" s="4">
        <v>27021</v>
      </c>
      <c r="N144" s="4">
        <v>23985</v>
      </c>
      <c r="O144" s="4">
        <v>88.7</v>
      </c>
      <c r="P144" s="4">
        <v>270.8</v>
      </c>
      <c r="Q144" s="4">
        <v>88.8</v>
      </c>
    </row>
    <row r="145" spans="1:17" x14ac:dyDescent="0.2">
      <c r="A145" s="22">
        <f t="shared" si="12"/>
        <v>7</v>
      </c>
      <c r="B145" s="22" t="s">
        <v>8</v>
      </c>
      <c r="C145" s="4">
        <v>138300</v>
      </c>
      <c r="D145" s="4">
        <v>91062</v>
      </c>
      <c r="E145" s="4">
        <v>135400</v>
      </c>
      <c r="F145" s="4">
        <v>86.5</v>
      </c>
      <c r="G145" s="4">
        <v>65.8</v>
      </c>
      <c r="H145" s="4">
        <v>148.69999999999999</v>
      </c>
      <c r="I145" s="4">
        <v>0.3</v>
      </c>
      <c r="J145" s="4">
        <v>0.2</v>
      </c>
      <c r="K145" s="4">
        <v>0.4</v>
      </c>
      <c r="L145" s="4">
        <v>20200</v>
      </c>
      <c r="M145" s="4">
        <v>40172</v>
      </c>
      <c r="N145" s="4">
        <v>41178</v>
      </c>
      <c r="O145" s="4">
        <v>66.2</v>
      </c>
      <c r="P145" s="4">
        <v>198.9</v>
      </c>
      <c r="Q145" s="4">
        <v>102.5</v>
      </c>
    </row>
    <row r="146" spans="1:17" x14ac:dyDescent="0.2">
      <c r="A146" s="22">
        <f t="shared" si="12"/>
        <v>8</v>
      </c>
      <c r="B146" s="22" t="s">
        <v>9</v>
      </c>
      <c r="C146" s="4">
        <v>675360</v>
      </c>
      <c r="D146" s="4">
        <v>604108</v>
      </c>
      <c r="E146" s="4">
        <v>548698</v>
      </c>
      <c r="F146" s="4">
        <v>132</v>
      </c>
      <c r="G146" s="4">
        <v>89.4</v>
      </c>
      <c r="H146" s="4">
        <v>90.8</v>
      </c>
      <c r="I146" s="4">
        <v>1.37</v>
      </c>
      <c r="J146" s="4">
        <v>1.22</v>
      </c>
      <c r="K146" s="4">
        <v>1.1200000000000001</v>
      </c>
      <c r="L146" s="4">
        <v>96479</v>
      </c>
      <c r="M146" s="4">
        <v>97029</v>
      </c>
      <c r="N146" s="4">
        <v>94719</v>
      </c>
      <c r="O146" s="4">
        <v>193.6</v>
      </c>
      <c r="P146" s="4">
        <v>100.6</v>
      </c>
      <c r="Q146" s="4">
        <v>97.6</v>
      </c>
    </row>
    <row r="147" spans="1:17" x14ac:dyDescent="0.2">
      <c r="A147" s="22">
        <f t="shared" si="12"/>
        <v>9</v>
      </c>
      <c r="B147" s="22" t="s">
        <v>10</v>
      </c>
      <c r="C147" s="4">
        <v>8242</v>
      </c>
      <c r="D147" s="4">
        <v>4447</v>
      </c>
      <c r="E147" s="4">
        <v>5179</v>
      </c>
      <c r="F147" s="4">
        <v>159.1</v>
      </c>
      <c r="G147" s="4">
        <v>54</v>
      </c>
      <c r="H147" s="4">
        <v>116.5</v>
      </c>
      <c r="I147" s="4">
        <v>0.23</v>
      </c>
      <c r="J147" s="4">
        <v>0.13</v>
      </c>
      <c r="K147" s="4">
        <v>0.15</v>
      </c>
      <c r="L147" s="4">
        <v>1263</v>
      </c>
      <c r="M147" s="4">
        <v>1959</v>
      </c>
      <c r="N147" s="4">
        <v>4014</v>
      </c>
      <c r="O147" s="4">
        <v>82.5</v>
      </c>
      <c r="P147" s="4">
        <v>155.1</v>
      </c>
      <c r="Q147" s="4">
        <v>204.9</v>
      </c>
    </row>
    <row r="148" spans="1:17" x14ac:dyDescent="0.2">
      <c r="A148" s="22">
        <f t="shared" si="12"/>
        <v>10</v>
      </c>
      <c r="B148" s="22" t="s">
        <v>11</v>
      </c>
      <c r="C148" s="4">
        <v>157572</v>
      </c>
      <c r="D148" s="4">
        <v>195584</v>
      </c>
      <c r="E148" s="4">
        <v>183330</v>
      </c>
      <c r="F148" s="4">
        <v>160.9</v>
      </c>
      <c r="G148" s="4">
        <v>124.1</v>
      </c>
      <c r="H148" s="4">
        <v>93.7</v>
      </c>
      <c r="I148" s="4">
        <v>0.56999999999999995</v>
      </c>
      <c r="J148" s="4">
        <v>0.71</v>
      </c>
      <c r="K148" s="4">
        <v>0.69</v>
      </c>
      <c r="L148" s="4">
        <v>40172</v>
      </c>
      <c r="M148" s="4">
        <v>52558</v>
      </c>
      <c r="N148" s="4">
        <v>50849</v>
      </c>
      <c r="O148" s="4">
        <v>184.6</v>
      </c>
      <c r="P148" s="4">
        <v>130.80000000000001</v>
      </c>
      <c r="Q148" s="4">
        <v>96.8</v>
      </c>
    </row>
    <row r="149" spans="1:17" x14ac:dyDescent="0.2">
      <c r="A149" s="22">
        <f t="shared" si="12"/>
        <v>11</v>
      </c>
      <c r="B149" s="22" t="s">
        <v>12</v>
      </c>
      <c r="C149" s="4">
        <v>13069.7</v>
      </c>
      <c r="D149" s="4">
        <v>12168.8</v>
      </c>
      <c r="E149" s="4">
        <v>19584.900000000001</v>
      </c>
      <c r="F149" s="4">
        <v>2.1</v>
      </c>
      <c r="G149" s="4">
        <v>93.1</v>
      </c>
      <c r="H149" s="4">
        <v>160.9</v>
      </c>
      <c r="I149" s="4">
        <v>0.5</v>
      </c>
      <c r="J149" s="4">
        <v>0.5</v>
      </c>
      <c r="K149" s="4">
        <v>0.8</v>
      </c>
      <c r="L149" s="4">
        <v>1139.0999999999999</v>
      </c>
      <c r="M149" s="4">
        <v>6560.3</v>
      </c>
      <c r="N149" s="4">
        <v>10760</v>
      </c>
      <c r="O149" s="4">
        <v>0.9</v>
      </c>
      <c r="P149" s="4">
        <v>575.9</v>
      </c>
      <c r="Q149" s="4">
        <v>164</v>
      </c>
    </row>
    <row r="150" spans="1:17" x14ac:dyDescent="0.2">
      <c r="A150" s="22">
        <f t="shared" si="12"/>
        <v>12</v>
      </c>
      <c r="B150" s="22" t="s">
        <v>13</v>
      </c>
      <c r="C150" s="4">
        <v>816</v>
      </c>
      <c r="D150" s="4">
        <v>6514</v>
      </c>
      <c r="E150" s="4">
        <v>5570</v>
      </c>
      <c r="F150" s="4">
        <v>27</v>
      </c>
      <c r="G150" s="4">
        <v>798</v>
      </c>
      <c r="H150" s="4">
        <v>86</v>
      </c>
      <c r="I150" s="4">
        <v>2.1999999999999999E-2</v>
      </c>
      <c r="J150" s="4">
        <v>0.17599999999999999</v>
      </c>
      <c r="K150" s="4">
        <v>0.152</v>
      </c>
      <c r="L150" s="4">
        <v>816</v>
      </c>
      <c r="M150" s="4">
        <v>1215</v>
      </c>
      <c r="N150" s="4">
        <v>740</v>
      </c>
      <c r="O150" s="4">
        <v>143</v>
      </c>
      <c r="P150" s="4">
        <v>149</v>
      </c>
      <c r="Q150" s="4">
        <v>61</v>
      </c>
    </row>
    <row r="151" spans="1:17" x14ac:dyDescent="0.2">
      <c r="A151" s="22">
        <f t="shared" si="12"/>
        <v>13</v>
      </c>
      <c r="B151" s="22" t="s">
        <v>14</v>
      </c>
      <c r="C151" s="4">
        <v>177199</v>
      </c>
      <c r="D151" s="4">
        <v>162289</v>
      </c>
      <c r="E151" s="4">
        <v>147090</v>
      </c>
      <c r="F151" s="4">
        <v>115.1</v>
      </c>
      <c r="G151" s="4">
        <v>91.6</v>
      </c>
      <c r="H151" s="4">
        <v>90.6</v>
      </c>
      <c r="I151" s="4">
        <v>0.63</v>
      </c>
      <c r="J151" s="4">
        <v>0.57999999999999996</v>
      </c>
      <c r="K151" s="4">
        <v>0.6</v>
      </c>
      <c r="L151" s="4">
        <v>21288</v>
      </c>
      <c r="M151" s="4">
        <v>41464</v>
      </c>
      <c r="N151" s="4">
        <v>25891</v>
      </c>
      <c r="O151" s="4">
        <v>133.80000000000001</v>
      </c>
      <c r="P151" s="4">
        <v>194.8</v>
      </c>
      <c r="Q151" s="4">
        <v>62.4</v>
      </c>
    </row>
    <row r="152" spans="1:17" x14ac:dyDescent="0.2">
      <c r="A152" s="22">
        <f t="shared" si="12"/>
        <v>14</v>
      </c>
      <c r="B152" s="22" t="s">
        <v>15</v>
      </c>
      <c r="C152" s="4">
        <v>55578</v>
      </c>
      <c r="D152" s="4">
        <v>48505</v>
      </c>
      <c r="E152" s="4">
        <v>70670</v>
      </c>
      <c r="F152" s="4">
        <v>76</v>
      </c>
      <c r="G152" s="4">
        <v>80.3</v>
      </c>
      <c r="H152" s="4">
        <v>145.69999999999999</v>
      </c>
      <c r="I152" s="4">
        <v>0.3</v>
      </c>
      <c r="J152" s="4">
        <v>0.2</v>
      </c>
      <c r="K152" s="4">
        <v>0.4</v>
      </c>
      <c r="L152" s="6" t="s">
        <v>42</v>
      </c>
      <c r="M152" s="6" t="s">
        <v>42</v>
      </c>
      <c r="N152" s="6" t="s">
        <v>42</v>
      </c>
      <c r="O152" s="6" t="s">
        <v>42</v>
      </c>
      <c r="P152" s="6" t="s">
        <v>42</v>
      </c>
      <c r="Q152" s="6" t="s">
        <v>42</v>
      </c>
    </row>
    <row r="153" spans="1:17" x14ac:dyDescent="0.2">
      <c r="A153" s="22">
        <f t="shared" si="12"/>
        <v>15</v>
      </c>
      <c r="B153" s="22" t="s">
        <v>16</v>
      </c>
      <c r="C153" s="4">
        <v>32202</v>
      </c>
      <c r="D153" s="4">
        <v>32300</v>
      </c>
      <c r="E153" s="4">
        <v>25662</v>
      </c>
      <c r="F153" s="4">
        <v>91.22</v>
      </c>
      <c r="G153" s="4">
        <v>100.3</v>
      </c>
      <c r="H153" s="4">
        <v>79.45</v>
      </c>
      <c r="I153" s="4">
        <v>0.18</v>
      </c>
      <c r="J153" s="4">
        <v>0.18</v>
      </c>
      <c r="K153" s="4">
        <v>0.15</v>
      </c>
      <c r="L153" s="4">
        <v>15273</v>
      </c>
      <c r="M153" s="4">
        <v>23586</v>
      </c>
      <c r="N153" s="4">
        <v>12777</v>
      </c>
      <c r="O153" s="4">
        <v>86.23</v>
      </c>
      <c r="P153" s="4">
        <v>154.43</v>
      </c>
      <c r="Q153" s="4">
        <v>54.17</v>
      </c>
    </row>
    <row r="154" spans="1:17" x14ac:dyDescent="0.2">
      <c r="A154" s="22">
        <f t="shared" si="12"/>
        <v>16</v>
      </c>
      <c r="B154" s="22" t="s">
        <v>17</v>
      </c>
      <c r="C154" s="4">
        <v>83267</v>
      </c>
      <c r="D154" s="4">
        <v>84689</v>
      </c>
      <c r="E154" s="4">
        <v>68271</v>
      </c>
      <c r="F154" s="4">
        <v>114.1</v>
      </c>
      <c r="G154" s="4">
        <v>101.7</v>
      </c>
      <c r="H154" s="4">
        <v>80.599999999999994</v>
      </c>
      <c r="I154" s="4">
        <v>0.46</v>
      </c>
      <c r="J154" s="4">
        <v>0.47</v>
      </c>
      <c r="K154" s="4">
        <v>0.38</v>
      </c>
      <c r="L154" s="4">
        <v>9671</v>
      </c>
      <c r="M154" s="4">
        <v>10894</v>
      </c>
      <c r="N154" s="4">
        <v>13429</v>
      </c>
      <c r="O154" s="4">
        <v>190</v>
      </c>
      <c r="P154" s="4">
        <v>112.6</v>
      </c>
      <c r="Q154" s="4">
        <v>123.3</v>
      </c>
    </row>
    <row r="155" spans="1:17" x14ac:dyDescent="0.2">
      <c r="A155" s="22">
        <f t="shared" si="12"/>
        <v>17</v>
      </c>
      <c r="B155" s="22" t="s">
        <v>18</v>
      </c>
      <c r="C155" s="4">
        <v>189694</v>
      </c>
      <c r="D155" s="4">
        <v>182222</v>
      </c>
      <c r="E155" s="4">
        <v>169576</v>
      </c>
      <c r="F155" s="4">
        <v>118.5</v>
      </c>
      <c r="G155" s="4">
        <v>96.1</v>
      </c>
      <c r="H155" s="4">
        <v>93.1</v>
      </c>
      <c r="I155" s="4">
        <v>0.59</v>
      </c>
      <c r="J155" s="4">
        <v>0.56999999999999995</v>
      </c>
      <c r="K155" s="4">
        <v>0.54</v>
      </c>
      <c r="L155" s="4">
        <v>37428</v>
      </c>
      <c r="M155" s="4">
        <v>43916</v>
      </c>
      <c r="N155" s="4">
        <v>47624</v>
      </c>
      <c r="O155" s="4">
        <v>121.5</v>
      </c>
      <c r="P155" s="4">
        <v>117.3</v>
      </c>
      <c r="Q155" s="4">
        <v>108.4</v>
      </c>
    </row>
    <row r="156" spans="1:17" x14ac:dyDescent="0.2">
      <c r="A156" s="22">
        <f t="shared" si="12"/>
        <v>18</v>
      </c>
      <c r="B156" s="22" t="s">
        <v>19</v>
      </c>
      <c r="C156" s="4">
        <v>11172</v>
      </c>
      <c r="D156" s="4">
        <v>8445</v>
      </c>
      <c r="E156" s="4">
        <v>9838</v>
      </c>
      <c r="F156" s="4">
        <v>92.2</v>
      </c>
      <c r="G156" s="4">
        <v>76</v>
      </c>
      <c r="H156" s="4">
        <v>116.5</v>
      </c>
      <c r="I156" s="4">
        <f>C156/L327</f>
        <v>0.27105320620132467</v>
      </c>
      <c r="J156" s="4">
        <f t="shared" ref="J156:K156" si="13">D156/M327</f>
        <v>0.20790251107828656</v>
      </c>
      <c r="K156" s="4">
        <f t="shared" si="13"/>
        <v>0.2575662373023353</v>
      </c>
      <c r="L156" s="4">
        <v>11172</v>
      </c>
      <c r="M156" s="4">
        <v>8445</v>
      </c>
      <c r="N156" s="4">
        <v>9838</v>
      </c>
      <c r="O156" s="4">
        <v>92.2</v>
      </c>
      <c r="P156" s="4">
        <v>76</v>
      </c>
      <c r="Q156" s="4">
        <v>116.5</v>
      </c>
    </row>
    <row r="157" spans="1:17" x14ac:dyDescent="0.2">
      <c r="A157" s="22">
        <f t="shared" si="12"/>
        <v>19</v>
      </c>
      <c r="B157" s="22" t="s">
        <v>20</v>
      </c>
      <c r="C157" s="4">
        <v>230404</v>
      </c>
      <c r="D157" s="4">
        <v>266353</v>
      </c>
      <c r="E157" s="4">
        <v>270464</v>
      </c>
      <c r="F157" s="4">
        <v>111</v>
      </c>
      <c r="G157" s="4">
        <v>115.6</v>
      </c>
      <c r="H157" s="4">
        <v>101.5</v>
      </c>
      <c r="I157" s="6">
        <f>C157/L328</f>
        <v>0.54210154816243938</v>
      </c>
      <c r="J157" s="6">
        <v>0.63</v>
      </c>
      <c r="K157" s="6">
        <f t="shared" ref="K157" si="14">E157/N328</f>
        <v>0.65036802985598618</v>
      </c>
      <c r="L157" s="4">
        <v>33224</v>
      </c>
      <c r="M157" s="4">
        <v>21019</v>
      </c>
      <c r="N157" s="4">
        <v>28856</v>
      </c>
      <c r="O157" s="4">
        <v>105.9</v>
      </c>
      <c r="P157" s="4">
        <v>63.3</v>
      </c>
      <c r="Q157" s="4">
        <v>137.30000000000001</v>
      </c>
    </row>
    <row r="158" spans="1:17" x14ac:dyDescent="0.2">
      <c r="A158" s="22">
        <f t="shared" si="12"/>
        <v>20</v>
      </c>
      <c r="B158" s="22" t="s">
        <v>21</v>
      </c>
      <c r="C158" s="4">
        <v>17358</v>
      </c>
      <c r="D158" s="4">
        <v>13537</v>
      </c>
      <c r="E158" s="4">
        <v>22150</v>
      </c>
      <c r="F158" s="4">
        <v>99.9</v>
      </c>
      <c r="G158" s="4">
        <v>78</v>
      </c>
      <c r="H158" s="4">
        <v>163.6</v>
      </c>
      <c r="I158" s="4">
        <v>0.25</v>
      </c>
      <c r="J158" s="4">
        <v>0.2</v>
      </c>
      <c r="K158" s="4">
        <v>0.33</v>
      </c>
      <c r="L158" s="4">
        <v>17358</v>
      </c>
      <c r="M158" s="4">
        <v>13537</v>
      </c>
      <c r="N158" s="6" t="s">
        <v>42</v>
      </c>
      <c r="O158" s="6">
        <v>99.9</v>
      </c>
      <c r="P158" s="6">
        <v>78</v>
      </c>
      <c r="Q158" s="6" t="s">
        <v>42</v>
      </c>
    </row>
    <row r="159" spans="1:17" x14ac:dyDescent="0.2">
      <c r="A159" s="22">
        <f t="shared" si="12"/>
        <v>21</v>
      </c>
      <c r="B159" s="22" t="s">
        <v>22</v>
      </c>
      <c r="C159" s="4">
        <v>99348</v>
      </c>
      <c r="D159" s="4">
        <v>99574</v>
      </c>
      <c r="E159" s="4">
        <v>133405</v>
      </c>
      <c r="F159" s="4">
        <v>93.1</v>
      </c>
      <c r="G159" s="4">
        <v>100.2</v>
      </c>
      <c r="H159" s="4">
        <v>134</v>
      </c>
      <c r="I159" s="4">
        <v>0.32</v>
      </c>
      <c r="J159" s="6">
        <v>0.32</v>
      </c>
      <c r="K159" s="4">
        <v>0.44</v>
      </c>
      <c r="L159" s="4">
        <v>13979</v>
      </c>
      <c r="M159" s="4">
        <v>26063</v>
      </c>
      <c r="N159" s="4">
        <v>20981</v>
      </c>
      <c r="O159" s="4">
        <v>106.7</v>
      </c>
      <c r="P159" s="4">
        <v>186.4</v>
      </c>
      <c r="Q159" s="4">
        <v>80.5</v>
      </c>
    </row>
    <row r="160" spans="1:17" x14ac:dyDescent="0.2">
      <c r="A160" s="22">
        <f t="shared" si="12"/>
        <v>22</v>
      </c>
      <c r="B160" s="22" t="s">
        <v>23</v>
      </c>
      <c r="C160" s="4">
        <v>7986</v>
      </c>
      <c r="D160" s="4">
        <v>7445</v>
      </c>
      <c r="E160" s="4">
        <v>10522</v>
      </c>
      <c r="F160" s="4">
        <v>139.6</v>
      </c>
      <c r="G160" s="4">
        <v>93.2</v>
      </c>
      <c r="H160" s="4">
        <v>141.30000000000001</v>
      </c>
      <c r="I160" s="4">
        <v>0.14000000000000001</v>
      </c>
      <c r="J160" s="4">
        <v>0.13</v>
      </c>
      <c r="K160" s="4">
        <v>0.2</v>
      </c>
      <c r="L160" s="4">
        <v>7986</v>
      </c>
      <c r="M160" s="4">
        <v>7445</v>
      </c>
      <c r="N160" s="4">
        <v>10522</v>
      </c>
      <c r="O160" s="4">
        <v>139.6</v>
      </c>
      <c r="P160" s="4">
        <v>93.2</v>
      </c>
      <c r="Q160" s="4">
        <v>141.30000000000001</v>
      </c>
    </row>
    <row r="161" spans="1:20" x14ac:dyDescent="0.2">
      <c r="A161" s="22">
        <f t="shared" si="12"/>
        <v>23</v>
      </c>
      <c r="B161" s="22" t="s">
        <v>24</v>
      </c>
      <c r="C161" s="4">
        <v>310482</v>
      </c>
      <c r="D161" s="4">
        <v>249536</v>
      </c>
      <c r="E161" s="4">
        <v>248858</v>
      </c>
      <c r="F161" s="4">
        <v>97.3</v>
      </c>
      <c r="G161" s="4">
        <v>80.400000000000006</v>
      </c>
      <c r="H161" s="4">
        <v>99.7</v>
      </c>
      <c r="I161" s="4">
        <v>0.5</v>
      </c>
      <c r="J161" s="4">
        <v>0.4</v>
      </c>
      <c r="K161" s="4">
        <v>0.4</v>
      </c>
      <c r="L161" s="4">
        <v>39340</v>
      </c>
      <c r="M161" s="4">
        <v>27965</v>
      </c>
      <c r="N161" s="4">
        <v>32642</v>
      </c>
      <c r="O161" s="4">
        <v>96.4</v>
      </c>
      <c r="P161" s="4">
        <v>71.099999999999994</v>
      </c>
      <c r="Q161" s="4">
        <v>116.7</v>
      </c>
    </row>
    <row r="162" spans="1:20" x14ac:dyDescent="0.2">
      <c r="A162" s="22">
        <f t="shared" si="12"/>
        <v>24</v>
      </c>
      <c r="B162" s="22" t="s">
        <v>25</v>
      </c>
      <c r="C162" s="4">
        <v>32251</v>
      </c>
      <c r="D162" s="4">
        <v>47622</v>
      </c>
      <c r="E162" s="4">
        <v>18835</v>
      </c>
      <c r="F162" s="4">
        <v>141.6</v>
      </c>
      <c r="G162" s="4">
        <v>147.69999999999999</v>
      </c>
      <c r="H162" s="4">
        <v>39.6</v>
      </c>
      <c r="I162" s="4">
        <v>0.4</v>
      </c>
      <c r="J162" s="4">
        <v>0.6</v>
      </c>
      <c r="K162" s="4">
        <v>0.3</v>
      </c>
      <c r="L162" s="4">
        <v>8242</v>
      </c>
      <c r="M162" s="4">
        <v>9848</v>
      </c>
      <c r="N162" s="4">
        <v>9706</v>
      </c>
      <c r="O162" s="4">
        <v>87.9</v>
      </c>
      <c r="P162" s="4">
        <v>132.19999999999999</v>
      </c>
      <c r="Q162" s="4">
        <v>98.6</v>
      </c>
    </row>
    <row r="163" spans="1:20" x14ac:dyDescent="0.2">
      <c r="A163" s="22">
        <f t="shared" si="12"/>
        <v>25</v>
      </c>
      <c r="B163" s="22" t="s">
        <v>26</v>
      </c>
      <c r="C163" s="3" t="s">
        <v>42</v>
      </c>
      <c r="D163" s="3" t="s">
        <v>42</v>
      </c>
      <c r="E163" s="3" t="s">
        <v>42</v>
      </c>
      <c r="F163" s="3" t="s">
        <v>42</v>
      </c>
      <c r="G163" s="3" t="s">
        <v>42</v>
      </c>
      <c r="H163" s="3" t="s">
        <v>42</v>
      </c>
      <c r="I163" s="3" t="s">
        <v>42</v>
      </c>
      <c r="J163" s="3" t="s">
        <v>42</v>
      </c>
      <c r="K163" s="3" t="s">
        <v>42</v>
      </c>
      <c r="L163" s="3" t="s">
        <v>42</v>
      </c>
      <c r="M163" s="3" t="s">
        <v>42</v>
      </c>
      <c r="N163" s="3" t="s">
        <v>42</v>
      </c>
      <c r="O163" s="3" t="s">
        <v>42</v>
      </c>
      <c r="P163" s="3" t="s">
        <v>42</v>
      </c>
      <c r="Q163" s="3" t="s">
        <v>42</v>
      </c>
    </row>
    <row r="164" spans="1:20" x14ac:dyDescent="0.2">
      <c r="A164" s="22">
        <f t="shared" si="12"/>
        <v>26</v>
      </c>
      <c r="B164" s="22" t="s">
        <v>27</v>
      </c>
      <c r="C164" s="4">
        <v>122949</v>
      </c>
      <c r="D164" s="4">
        <v>104464</v>
      </c>
      <c r="E164" s="4">
        <v>117343</v>
      </c>
      <c r="F164" s="4">
        <v>87.6</v>
      </c>
      <c r="G164" s="4">
        <v>85</v>
      </c>
      <c r="H164" s="4">
        <v>112.3</v>
      </c>
      <c r="I164" s="4">
        <v>0.5</v>
      </c>
      <c r="J164" s="4">
        <v>0.4</v>
      </c>
      <c r="K164" s="4">
        <v>0.5</v>
      </c>
      <c r="L164" s="4">
        <v>30137</v>
      </c>
      <c r="M164" s="4">
        <v>41165</v>
      </c>
      <c r="N164" s="4">
        <v>48315</v>
      </c>
      <c r="O164" s="4">
        <v>80.7</v>
      </c>
      <c r="P164" s="4">
        <v>136.6</v>
      </c>
      <c r="Q164" s="4">
        <v>117.4</v>
      </c>
    </row>
    <row r="165" spans="1:20" x14ac:dyDescent="0.2">
      <c r="A165" s="33">
        <f t="shared" si="12"/>
        <v>27</v>
      </c>
      <c r="B165" s="33" t="s">
        <v>28</v>
      </c>
      <c r="C165" s="34"/>
      <c r="D165" s="34"/>
      <c r="E165" s="34"/>
      <c r="F165" s="34"/>
      <c r="G165" s="34"/>
      <c r="H165" s="34"/>
      <c r="I165" s="34">
        <f>SUM(I139:I164)/25</f>
        <v>0.4170061901745506</v>
      </c>
      <c r="J165" s="34">
        <f t="shared" ref="J165:K165" si="15">SUM(J139:J164)/25</f>
        <v>0.40815610044313144</v>
      </c>
      <c r="K165" s="34">
        <f t="shared" si="15"/>
        <v>0.46559737068633289</v>
      </c>
      <c r="L165" s="34"/>
      <c r="M165" s="34"/>
      <c r="N165" s="34"/>
      <c r="O165" s="34"/>
      <c r="P165" s="34"/>
      <c r="Q165" s="34"/>
    </row>
    <row r="166" spans="1:20" x14ac:dyDescent="0.2">
      <c r="A166" s="35"/>
      <c r="B166" s="35" t="s">
        <v>59</v>
      </c>
      <c r="C166" s="36">
        <f>SUM(C139:C164)</f>
        <v>2962452.7</v>
      </c>
      <c r="D166" s="36">
        <f t="shared" ref="D166:N166" si="16">SUM(D139:D164)</f>
        <v>2826652.8</v>
      </c>
      <c r="E166" s="36">
        <f t="shared" si="16"/>
        <v>3061706.9</v>
      </c>
      <c r="F166" s="36"/>
      <c r="G166" s="36">
        <f>D166/C166*100</f>
        <v>95.415963940960125</v>
      </c>
      <c r="H166" s="36">
        <f>E166/D166*100</f>
        <v>108.31563395405337</v>
      </c>
      <c r="I166" s="36"/>
      <c r="J166" s="36"/>
      <c r="K166" s="36"/>
      <c r="L166" s="36">
        <f t="shared" si="16"/>
        <v>497665.1</v>
      </c>
      <c r="M166" s="36">
        <f t="shared" si="16"/>
        <v>604468.30000000005</v>
      </c>
      <c r="N166" s="36">
        <f t="shared" si="16"/>
        <v>601899</v>
      </c>
      <c r="O166" s="36"/>
      <c r="P166" s="36">
        <f>M166/L166*100</f>
        <v>121.46085791428816</v>
      </c>
      <c r="Q166" s="36">
        <f>N166/M166*100</f>
        <v>99.57494876075387</v>
      </c>
    </row>
    <row r="167" spans="1:20" x14ac:dyDescent="0.2">
      <c r="E167" s="42"/>
    </row>
    <row r="168" spans="1:20" ht="24.75" customHeight="1" x14ac:dyDescent="0.2">
      <c r="A168" s="12" t="s">
        <v>99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</row>
    <row r="169" spans="1:20" x14ac:dyDescent="0.2">
      <c r="A169" s="14" t="s">
        <v>50</v>
      </c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</row>
    <row r="171" spans="1:20" ht="40.5" customHeight="1" x14ac:dyDescent="0.2">
      <c r="A171" s="15" t="s">
        <v>0</v>
      </c>
      <c r="B171" s="15" t="s">
        <v>1</v>
      </c>
      <c r="C171" s="16" t="s">
        <v>51</v>
      </c>
      <c r="D171" s="17"/>
      <c r="E171" s="18"/>
      <c r="F171" s="19" t="s">
        <v>41</v>
      </c>
      <c r="G171" s="19"/>
      <c r="H171" s="19"/>
      <c r="I171" s="19" t="s">
        <v>53</v>
      </c>
      <c r="J171" s="19"/>
      <c r="K171" s="19"/>
      <c r="L171" s="19" t="s">
        <v>52</v>
      </c>
      <c r="M171" s="19"/>
      <c r="N171" s="19"/>
      <c r="O171" s="19" t="s">
        <v>41</v>
      </c>
      <c r="P171" s="19"/>
      <c r="Q171" s="19"/>
      <c r="R171" s="19" t="s">
        <v>53</v>
      </c>
      <c r="S171" s="19"/>
      <c r="T171" s="19"/>
    </row>
    <row r="172" spans="1:20" x14ac:dyDescent="0.2">
      <c r="A172" s="20"/>
      <c r="B172" s="20"/>
      <c r="C172" s="21">
        <v>2020</v>
      </c>
      <c r="D172" s="21">
        <v>2021</v>
      </c>
      <c r="E172" s="21">
        <v>2022</v>
      </c>
      <c r="F172" s="21">
        <v>2020</v>
      </c>
      <c r="G172" s="21">
        <v>2021</v>
      </c>
      <c r="H172" s="21">
        <v>2022</v>
      </c>
      <c r="I172" s="21">
        <v>2020</v>
      </c>
      <c r="J172" s="21">
        <v>2021</v>
      </c>
      <c r="K172" s="21">
        <v>2022</v>
      </c>
      <c r="L172" s="21">
        <v>2020</v>
      </c>
      <c r="M172" s="21">
        <v>2021</v>
      </c>
      <c r="N172" s="21">
        <v>2022</v>
      </c>
      <c r="O172" s="21">
        <v>2020</v>
      </c>
      <c r="P172" s="21">
        <v>2021</v>
      </c>
      <c r="Q172" s="21">
        <v>2022</v>
      </c>
      <c r="R172" s="21">
        <v>2020</v>
      </c>
      <c r="S172" s="21">
        <v>2021</v>
      </c>
      <c r="T172" s="21">
        <v>2022</v>
      </c>
    </row>
    <row r="173" spans="1:20" x14ac:dyDescent="0.2">
      <c r="A173" s="22">
        <v>1</v>
      </c>
      <c r="B173" s="22" t="s">
        <v>2</v>
      </c>
      <c r="C173" s="4" t="s">
        <v>42</v>
      </c>
      <c r="D173" s="4" t="s">
        <v>42</v>
      </c>
      <c r="E173" s="4" t="s">
        <v>42</v>
      </c>
      <c r="F173" s="4" t="s">
        <v>42</v>
      </c>
      <c r="G173" s="4" t="s">
        <v>42</v>
      </c>
      <c r="H173" s="4" t="s">
        <v>42</v>
      </c>
      <c r="I173" s="4" t="s">
        <v>42</v>
      </c>
      <c r="J173" s="4" t="s">
        <v>42</v>
      </c>
      <c r="K173" s="4" t="s">
        <v>42</v>
      </c>
      <c r="L173" s="4">
        <v>54100.6</v>
      </c>
      <c r="M173" s="4">
        <v>62624.3</v>
      </c>
      <c r="N173" s="4">
        <v>66150.3</v>
      </c>
      <c r="O173" s="4">
        <v>109.9</v>
      </c>
      <c r="P173" s="4">
        <v>115.8</v>
      </c>
      <c r="Q173" s="4">
        <v>105.6</v>
      </c>
      <c r="R173" s="4">
        <v>153.19999999999999</v>
      </c>
      <c r="S173" s="4">
        <v>178.6</v>
      </c>
      <c r="T173" s="4">
        <v>217</v>
      </c>
    </row>
    <row r="174" spans="1:20" x14ac:dyDescent="0.2">
      <c r="A174" s="22">
        <f>A173+1</f>
        <v>2</v>
      </c>
      <c r="B174" s="22" t="s">
        <v>3</v>
      </c>
      <c r="C174" s="3">
        <v>14044</v>
      </c>
      <c r="D174" s="3">
        <v>15519</v>
      </c>
      <c r="E174" s="3">
        <v>17374.3</v>
      </c>
      <c r="F174" s="4">
        <v>94</v>
      </c>
      <c r="G174" s="4">
        <v>103.1</v>
      </c>
      <c r="H174" s="4">
        <v>98.7</v>
      </c>
      <c r="I174" s="4">
        <v>225.2</v>
      </c>
      <c r="J174" s="4">
        <v>252.86</v>
      </c>
      <c r="K174" s="4">
        <v>284.31</v>
      </c>
      <c r="L174" s="4" t="s">
        <v>42</v>
      </c>
      <c r="M174" s="4" t="s">
        <v>42</v>
      </c>
      <c r="N174" s="4" t="s">
        <v>42</v>
      </c>
      <c r="O174" s="4" t="s">
        <v>42</v>
      </c>
      <c r="P174" s="4" t="s">
        <v>42</v>
      </c>
      <c r="Q174" s="4" t="s">
        <v>42</v>
      </c>
      <c r="R174" s="4" t="s">
        <v>42</v>
      </c>
      <c r="S174" s="4" t="s">
        <v>42</v>
      </c>
      <c r="T174" s="4" t="s">
        <v>42</v>
      </c>
    </row>
    <row r="175" spans="1:20" x14ac:dyDescent="0.2">
      <c r="A175" s="22">
        <f t="shared" ref="A175:A199" si="17">A174+1</f>
        <v>3</v>
      </c>
      <c r="B175" s="22" t="s">
        <v>4</v>
      </c>
      <c r="C175" s="4">
        <v>68893.5</v>
      </c>
      <c r="D175" s="4">
        <v>78517.7</v>
      </c>
      <c r="E175" s="4">
        <v>87396.7</v>
      </c>
      <c r="F175" s="4">
        <v>97.8</v>
      </c>
      <c r="G175" s="4">
        <v>106.3</v>
      </c>
      <c r="H175" s="4">
        <v>98.1</v>
      </c>
      <c r="I175" s="4">
        <v>306.2</v>
      </c>
      <c r="J175" s="4">
        <v>349.1</v>
      </c>
      <c r="K175" s="4">
        <v>390.3</v>
      </c>
      <c r="L175" s="4" t="s">
        <v>42</v>
      </c>
      <c r="M175" s="4" t="s">
        <v>42</v>
      </c>
      <c r="N175" s="4" t="s">
        <v>42</v>
      </c>
      <c r="O175" s="4" t="s">
        <v>42</v>
      </c>
      <c r="P175" s="4" t="s">
        <v>42</v>
      </c>
      <c r="Q175" s="4" t="s">
        <v>42</v>
      </c>
      <c r="R175" s="4" t="s">
        <v>42</v>
      </c>
      <c r="S175" s="4" t="s">
        <v>42</v>
      </c>
      <c r="T175" s="4" t="s">
        <v>42</v>
      </c>
    </row>
    <row r="176" spans="1:20" x14ac:dyDescent="0.2">
      <c r="A176" s="22">
        <f t="shared" si="17"/>
        <v>4</v>
      </c>
      <c r="B176" s="22" t="s">
        <v>5</v>
      </c>
      <c r="C176" s="4">
        <v>8726.1</v>
      </c>
      <c r="D176" s="4">
        <v>10092.4</v>
      </c>
      <c r="E176" s="4">
        <v>11757.7</v>
      </c>
      <c r="F176" s="4">
        <v>98.6</v>
      </c>
      <c r="G176" s="4">
        <v>106.7</v>
      </c>
      <c r="H176" s="4">
        <v>116.5</v>
      </c>
      <c r="I176" s="4">
        <v>164.57</v>
      </c>
      <c r="J176" s="4">
        <v>195.52</v>
      </c>
      <c r="K176" s="4">
        <v>234.72</v>
      </c>
      <c r="L176" s="4" t="s">
        <v>42</v>
      </c>
      <c r="M176" s="4" t="s">
        <v>42</v>
      </c>
      <c r="N176" s="4" t="s">
        <v>42</v>
      </c>
      <c r="O176" s="4" t="s">
        <v>42</v>
      </c>
      <c r="P176" s="4" t="s">
        <v>42</v>
      </c>
      <c r="Q176" s="4" t="s">
        <v>42</v>
      </c>
      <c r="R176" s="4" t="s">
        <v>42</v>
      </c>
      <c r="S176" s="4" t="s">
        <v>42</v>
      </c>
      <c r="T176" s="4" t="s">
        <v>42</v>
      </c>
    </row>
    <row r="177" spans="1:20" x14ac:dyDescent="0.2">
      <c r="A177" s="22">
        <f t="shared" si="17"/>
        <v>5</v>
      </c>
      <c r="B177" s="22" t="s">
        <v>6</v>
      </c>
      <c r="C177" s="4">
        <v>113328.1</v>
      </c>
      <c r="D177" s="4">
        <v>130546.7</v>
      </c>
      <c r="E177" s="4">
        <v>142547.9</v>
      </c>
      <c r="F177" s="4">
        <v>97.5</v>
      </c>
      <c r="G177" s="4">
        <v>106.7</v>
      </c>
      <c r="H177" s="4">
        <v>94.3</v>
      </c>
      <c r="I177" s="4">
        <v>317.39999999999998</v>
      </c>
      <c r="J177" s="4">
        <v>370</v>
      </c>
      <c r="K177" s="4">
        <v>406.5</v>
      </c>
      <c r="L177" s="4">
        <v>56706.400000000001</v>
      </c>
      <c r="M177" s="4">
        <v>56845</v>
      </c>
      <c r="N177" s="4">
        <v>67169.100000000006</v>
      </c>
      <c r="O177" s="4">
        <v>110.1</v>
      </c>
      <c r="P177" s="4">
        <v>105.7</v>
      </c>
      <c r="Q177" s="4">
        <v>87.6</v>
      </c>
      <c r="R177" s="4">
        <v>158.80000000000001</v>
      </c>
      <c r="S177" s="4">
        <v>161.1</v>
      </c>
      <c r="T177" s="4">
        <v>191.1</v>
      </c>
    </row>
    <row r="178" spans="1:20" x14ac:dyDescent="0.2">
      <c r="A178" s="22">
        <f t="shared" si="17"/>
        <v>6</v>
      </c>
      <c r="B178" s="22" t="s">
        <v>7</v>
      </c>
      <c r="C178" s="4">
        <v>71540.5</v>
      </c>
      <c r="D178" s="4">
        <v>86317.1</v>
      </c>
      <c r="E178" s="4">
        <v>93938.9</v>
      </c>
      <c r="F178" s="4">
        <v>100.9</v>
      </c>
      <c r="G178" s="4">
        <v>102.9</v>
      </c>
      <c r="H178" s="4" t="s">
        <v>42</v>
      </c>
      <c r="I178" s="4">
        <v>226.1</v>
      </c>
      <c r="J178" s="4">
        <v>217.7</v>
      </c>
      <c r="K178" s="4" t="s">
        <v>42</v>
      </c>
      <c r="L178" s="4">
        <v>51282.400000000001</v>
      </c>
      <c r="M178" s="4">
        <v>52337.5</v>
      </c>
      <c r="N178" s="4">
        <v>53907.1</v>
      </c>
      <c r="O178" s="4">
        <v>107.5</v>
      </c>
      <c r="P178" s="4">
        <v>135</v>
      </c>
      <c r="Q178" s="4">
        <v>103</v>
      </c>
      <c r="R178" s="4">
        <v>162.1</v>
      </c>
      <c r="S178" s="4">
        <v>164.7</v>
      </c>
      <c r="T178" s="4">
        <v>169</v>
      </c>
    </row>
    <row r="179" spans="1:20" x14ac:dyDescent="0.2">
      <c r="A179" s="22">
        <f t="shared" si="17"/>
        <v>7</v>
      </c>
      <c r="B179" s="22" t="s">
        <v>8</v>
      </c>
      <c r="C179" s="4" t="s">
        <v>42</v>
      </c>
      <c r="D179" s="4" t="s">
        <v>42</v>
      </c>
      <c r="E179" s="4" t="s">
        <v>42</v>
      </c>
      <c r="F179" s="4" t="s">
        <v>42</v>
      </c>
      <c r="G179" s="4" t="s">
        <v>42</v>
      </c>
      <c r="H179" s="4" t="s">
        <v>42</v>
      </c>
      <c r="I179" s="4" t="s">
        <v>42</v>
      </c>
      <c r="J179" s="4" t="s">
        <v>42</v>
      </c>
      <c r="K179" s="4" t="s">
        <v>42</v>
      </c>
      <c r="L179" s="4">
        <v>46039</v>
      </c>
      <c r="M179" s="4">
        <v>57488.6</v>
      </c>
      <c r="N179" s="4">
        <v>63515.7</v>
      </c>
      <c r="O179" s="4">
        <v>106</v>
      </c>
      <c r="P179" s="4">
        <v>124.9</v>
      </c>
      <c r="Q179" s="4">
        <v>110.5</v>
      </c>
      <c r="R179" s="4">
        <v>114.2</v>
      </c>
      <c r="S179" s="4">
        <v>143.5</v>
      </c>
      <c r="T179" s="4">
        <v>175.9</v>
      </c>
    </row>
    <row r="180" spans="1:20" x14ac:dyDescent="0.2">
      <c r="A180" s="22">
        <f t="shared" si="17"/>
        <v>8</v>
      </c>
      <c r="B180" s="22" t="s">
        <v>9</v>
      </c>
      <c r="C180" s="4" t="s">
        <v>42</v>
      </c>
      <c r="D180" s="4" t="s">
        <v>42</v>
      </c>
      <c r="E180" s="4" t="s">
        <v>42</v>
      </c>
      <c r="F180" s="4" t="s">
        <v>42</v>
      </c>
      <c r="G180" s="4" t="s">
        <v>42</v>
      </c>
      <c r="H180" s="4" t="s">
        <v>42</v>
      </c>
      <c r="I180" s="4" t="s">
        <v>42</v>
      </c>
      <c r="J180" s="4" t="s">
        <v>42</v>
      </c>
      <c r="K180" s="4" t="s">
        <v>42</v>
      </c>
      <c r="L180" s="4">
        <v>70468.5</v>
      </c>
      <c r="M180" s="4">
        <v>82032.7</v>
      </c>
      <c r="N180" s="4">
        <v>80370.7</v>
      </c>
      <c r="O180" s="4">
        <v>111.2</v>
      </c>
      <c r="P180" s="4">
        <v>106.3</v>
      </c>
      <c r="Q180" s="4">
        <v>86.8</v>
      </c>
      <c r="R180" s="4">
        <v>143.4</v>
      </c>
      <c r="S180" s="4">
        <v>165.5</v>
      </c>
      <c r="T180" s="4">
        <v>164</v>
      </c>
    </row>
    <row r="181" spans="1:20" x14ac:dyDescent="0.2">
      <c r="A181" s="22">
        <f t="shared" si="17"/>
        <v>9</v>
      </c>
      <c r="B181" s="22" t="s">
        <v>10</v>
      </c>
      <c r="C181" s="4">
        <v>3387.7</v>
      </c>
      <c r="D181" s="4">
        <v>3795</v>
      </c>
      <c r="E181" s="4">
        <v>4275.3</v>
      </c>
      <c r="F181" s="4">
        <v>117</v>
      </c>
      <c r="G181" s="4">
        <v>112</v>
      </c>
      <c r="H181" s="4">
        <v>112.7</v>
      </c>
      <c r="I181" s="4">
        <v>95.3</v>
      </c>
      <c r="J181" s="4">
        <v>108.2</v>
      </c>
      <c r="K181" s="4">
        <v>125.3</v>
      </c>
      <c r="L181" s="4" t="s">
        <v>42</v>
      </c>
      <c r="M181" s="4" t="s">
        <v>42</v>
      </c>
      <c r="N181" s="4" t="s">
        <v>42</v>
      </c>
      <c r="O181" s="4" t="s">
        <v>42</v>
      </c>
      <c r="P181" s="4" t="s">
        <v>42</v>
      </c>
      <c r="Q181" s="4" t="s">
        <v>42</v>
      </c>
      <c r="R181" s="4" t="s">
        <v>42</v>
      </c>
      <c r="S181" s="4" t="s">
        <v>42</v>
      </c>
      <c r="T181" s="4" t="s">
        <v>42</v>
      </c>
    </row>
    <row r="182" spans="1:20" x14ac:dyDescent="0.2">
      <c r="A182" s="22">
        <f t="shared" si="17"/>
        <v>10</v>
      </c>
      <c r="B182" s="22" t="s">
        <v>11</v>
      </c>
      <c r="C182" s="4">
        <v>68052.7</v>
      </c>
      <c r="D182" s="4">
        <v>82460.800000000003</v>
      </c>
      <c r="E182" s="4">
        <v>99307.1</v>
      </c>
      <c r="F182" s="4">
        <v>99.7</v>
      </c>
      <c r="G182" s="4">
        <v>111.7</v>
      </c>
      <c r="H182" s="4" t="s">
        <v>42</v>
      </c>
      <c r="I182" s="4">
        <v>245.5</v>
      </c>
      <c r="J182" s="4">
        <v>297.5</v>
      </c>
      <c r="K182" s="4" t="s">
        <v>42</v>
      </c>
      <c r="L182" s="4">
        <v>21725.7</v>
      </c>
      <c r="M182" s="4">
        <v>27722.5</v>
      </c>
      <c r="N182" s="4">
        <v>35760.199999999997</v>
      </c>
      <c r="O182" s="4" t="s">
        <v>42</v>
      </c>
      <c r="P182" s="4" t="s">
        <v>42</v>
      </c>
      <c r="Q182" s="4" t="s">
        <v>42</v>
      </c>
      <c r="R182" s="4">
        <v>78.400000000000006</v>
      </c>
      <c r="S182" s="4">
        <v>100</v>
      </c>
      <c r="T182" s="4">
        <v>134.19999999999999</v>
      </c>
    </row>
    <row r="183" spans="1:20" x14ac:dyDescent="0.2">
      <c r="A183" s="22">
        <f t="shared" si="17"/>
        <v>11</v>
      </c>
      <c r="B183" s="22" t="s">
        <v>12</v>
      </c>
      <c r="C183" s="4">
        <v>2878</v>
      </c>
      <c r="D183" s="4">
        <v>2992.7</v>
      </c>
      <c r="E183" s="4">
        <v>3080.1</v>
      </c>
      <c r="F183" s="4" t="s">
        <v>42</v>
      </c>
      <c r="G183" s="4" t="s">
        <v>42</v>
      </c>
      <c r="H183" s="4" t="s">
        <v>42</v>
      </c>
      <c r="I183" s="4">
        <v>113.6</v>
      </c>
      <c r="J183" s="4">
        <v>127.4</v>
      </c>
      <c r="K183" s="4">
        <v>130.69999999999999</v>
      </c>
      <c r="L183" s="4" t="s">
        <v>42</v>
      </c>
      <c r="M183" s="4" t="s">
        <v>42</v>
      </c>
      <c r="N183" s="4" t="s">
        <v>42</v>
      </c>
      <c r="O183" s="4" t="s">
        <v>42</v>
      </c>
      <c r="P183" s="4" t="s">
        <v>42</v>
      </c>
      <c r="Q183" s="4" t="s">
        <v>42</v>
      </c>
      <c r="R183" s="4" t="s">
        <v>42</v>
      </c>
      <c r="S183" s="4" t="s">
        <v>42</v>
      </c>
      <c r="T183" s="4" t="s">
        <v>42</v>
      </c>
    </row>
    <row r="184" spans="1:20" x14ac:dyDescent="0.2">
      <c r="A184" s="22">
        <f t="shared" si="17"/>
        <v>12</v>
      </c>
      <c r="B184" s="22" t="s">
        <v>13</v>
      </c>
      <c r="C184" s="4" t="s">
        <v>42</v>
      </c>
      <c r="D184" s="4" t="s">
        <v>42</v>
      </c>
      <c r="E184" s="4" t="s">
        <v>42</v>
      </c>
      <c r="F184" s="4" t="s">
        <v>42</v>
      </c>
      <c r="G184" s="4" t="s">
        <v>42</v>
      </c>
      <c r="H184" s="4" t="s">
        <v>42</v>
      </c>
      <c r="I184" s="4" t="s">
        <v>42</v>
      </c>
      <c r="J184" s="4" t="s">
        <v>42</v>
      </c>
      <c r="K184" s="4" t="s">
        <v>42</v>
      </c>
      <c r="L184" s="4">
        <v>2469.3000000000002</v>
      </c>
      <c r="M184" s="4">
        <v>2875.8</v>
      </c>
      <c r="N184" s="4">
        <v>3478.3</v>
      </c>
      <c r="O184" s="4">
        <v>118</v>
      </c>
      <c r="P184" s="4">
        <v>116</v>
      </c>
      <c r="Q184" s="4">
        <v>121</v>
      </c>
      <c r="R184" s="4">
        <v>65.900000000000006</v>
      </c>
      <c r="S184" s="4">
        <v>77.599999999999994</v>
      </c>
      <c r="T184" s="4">
        <v>94.8</v>
      </c>
    </row>
    <row r="185" spans="1:20" x14ac:dyDescent="0.2">
      <c r="A185" s="22">
        <f t="shared" si="17"/>
        <v>13</v>
      </c>
      <c r="B185" s="22" t="s">
        <v>14</v>
      </c>
      <c r="C185" s="4">
        <v>86324</v>
      </c>
      <c r="D185" s="4">
        <v>96499.7</v>
      </c>
      <c r="E185" s="4">
        <v>100646.1</v>
      </c>
      <c r="F185" s="4">
        <v>100.8</v>
      </c>
      <c r="G185" s="4">
        <v>101.3</v>
      </c>
      <c r="H185" s="4">
        <v>89.8</v>
      </c>
      <c r="I185" s="4">
        <v>307.3</v>
      </c>
      <c r="J185" s="4">
        <v>343.7</v>
      </c>
      <c r="K185" s="4">
        <v>427.3</v>
      </c>
      <c r="L185" s="4">
        <v>46023.6</v>
      </c>
      <c r="M185" s="4">
        <v>57355.3</v>
      </c>
      <c r="N185" s="4">
        <v>60484.7</v>
      </c>
      <c r="O185" s="4">
        <v>107.8</v>
      </c>
      <c r="P185" s="4">
        <v>114.3</v>
      </c>
      <c r="Q185" s="4">
        <v>91.2</v>
      </c>
      <c r="R185" s="4">
        <v>163.9</v>
      </c>
      <c r="S185" s="4">
        <v>204.3</v>
      </c>
      <c r="T185" s="4">
        <v>256.8</v>
      </c>
    </row>
    <row r="186" spans="1:20" x14ac:dyDescent="0.2">
      <c r="A186" s="22">
        <f t="shared" si="17"/>
        <v>14</v>
      </c>
      <c r="B186" s="22" t="s">
        <v>15</v>
      </c>
      <c r="C186" s="4" t="s">
        <v>42</v>
      </c>
      <c r="D186" s="4" t="s">
        <v>42</v>
      </c>
      <c r="E186" s="4" t="s">
        <v>42</v>
      </c>
      <c r="F186" s="4" t="s">
        <v>42</v>
      </c>
      <c r="G186" s="4" t="s">
        <v>42</v>
      </c>
      <c r="H186" s="4" t="s">
        <v>42</v>
      </c>
      <c r="I186" s="4" t="s">
        <v>42</v>
      </c>
      <c r="J186" s="4" t="s">
        <v>42</v>
      </c>
      <c r="K186" s="4" t="s">
        <v>42</v>
      </c>
      <c r="L186" s="4">
        <v>30810</v>
      </c>
      <c r="M186" s="4">
        <v>37211.699999999997</v>
      </c>
      <c r="N186" s="4">
        <v>40535.9</v>
      </c>
      <c r="O186" s="4">
        <v>106.3</v>
      </c>
      <c r="P186" s="4">
        <v>120.9</v>
      </c>
      <c r="Q186" s="4">
        <v>108.9</v>
      </c>
      <c r="R186" s="4">
        <v>146.80000000000001</v>
      </c>
      <c r="S186" s="4">
        <v>177.8</v>
      </c>
      <c r="T186" s="4">
        <v>212.2</v>
      </c>
    </row>
    <row r="187" spans="1:20" x14ac:dyDescent="0.2">
      <c r="A187" s="22">
        <f t="shared" si="17"/>
        <v>15</v>
      </c>
      <c r="B187" s="22" t="s">
        <v>16</v>
      </c>
      <c r="C187" s="4">
        <v>31584.5</v>
      </c>
      <c r="D187" s="4">
        <v>40322.400000000001</v>
      </c>
      <c r="E187" s="4">
        <v>43912.3</v>
      </c>
      <c r="F187" s="4">
        <v>83.6</v>
      </c>
      <c r="G187" s="4">
        <v>108.5</v>
      </c>
      <c r="H187" s="4">
        <v>93</v>
      </c>
      <c r="I187" s="4">
        <v>172.1</v>
      </c>
      <c r="J187" s="4">
        <v>222.8</v>
      </c>
      <c r="K187" s="4">
        <v>250.6</v>
      </c>
      <c r="L187" s="4" t="s">
        <v>42</v>
      </c>
      <c r="M187" s="4" t="s">
        <v>42</v>
      </c>
      <c r="N187" s="4" t="s">
        <v>42</v>
      </c>
      <c r="O187" s="4" t="s">
        <v>42</v>
      </c>
      <c r="P187" s="4" t="s">
        <v>42</v>
      </c>
      <c r="Q187" s="4" t="s">
        <v>42</v>
      </c>
      <c r="R187" s="4" t="s">
        <v>42</v>
      </c>
      <c r="S187" s="4" t="s">
        <v>42</v>
      </c>
      <c r="T187" s="4" t="s">
        <v>42</v>
      </c>
    </row>
    <row r="188" spans="1:20" x14ac:dyDescent="0.2">
      <c r="A188" s="22">
        <f t="shared" si="17"/>
        <v>16</v>
      </c>
      <c r="B188" s="22" t="s">
        <v>17</v>
      </c>
      <c r="C188" s="4">
        <v>46101</v>
      </c>
      <c r="D188" s="4">
        <v>48538.8</v>
      </c>
      <c r="E188" s="4">
        <v>54594.7</v>
      </c>
      <c r="F188" s="4">
        <v>98.7</v>
      </c>
      <c r="G188" s="4">
        <v>98.6</v>
      </c>
      <c r="H188" s="4">
        <v>97</v>
      </c>
      <c r="I188" s="4">
        <v>252.8</v>
      </c>
      <c r="J188" s="4">
        <v>267.8</v>
      </c>
      <c r="K188" s="4">
        <v>302.89999999999998</v>
      </c>
      <c r="L188" s="4">
        <v>18492.7</v>
      </c>
      <c r="M188" s="4">
        <v>23830.2</v>
      </c>
      <c r="N188" s="4">
        <v>24583.3</v>
      </c>
      <c r="O188" s="4">
        <v>132.4</v>
      </c>
      <c r="P188" s="4">
        <v>120.5</v>
      </c>
      <c r="Q188" s="4">
        <v>89</v>
      </c>
      <c r="R188" s="4">
        <v>101.4</v>
      </c>
      <c r="S188" s="4">
        <v>131.5</v>
      </c>
      <c r="T188" s="4">
        <v>136.4</v>
      </c>
    </row>
    <row r="189" spans="1:20" x14ac:dyDescent="0.2">
      <c r="A189" s="22">
        <f t="shared" si="17"/>
        <v>17</v>
      </c>
      <c r="B189" s="22" t="s">
        <v>18</v>
      </c>
      <c r="C189" s="4" t="s">
        <v>42</v>
      </c>
      <c r="D189" s="4" t="s">
        <v>42</v>
      </c>
      <c r="E189" s="4" t="s">
        <v>42</v>
      </c>
      <c r="F189" s="4" t="s">
        <v>42</v>
      </c>
      <c r="G189" s="4" t="s">
        <v>42</v>
      </c>
      <c r="H189" s="4" t="s">
        <v>42</v>
      </c>
      <c r="I189" s="4" t="s">
        <v>42</v>
      </c>
      <c r="J189" s="4" t="s">
        <v>42</v>
      </c>
      <c r="K189" s="4" t="s">
        <v>42</v>
      </c>
      <c r="L189" s="4">
        <v>53613</v>
      </c>
      <c r="M189" s="4">
        <v>63109.7</v>
      </c>
      <c r="N189" s="4">
        <v>68915.8</v>
      </c>
      <c r="O189" s="4">
        <v>93.2</v>
      </c>
      <c r="P189" s="4">
        <v>109.8</v>
      </c>
      <c r="Q189" s="4">
        <v>94.6</v>
      </c>
      <c r="R189" s="4">
        <v>166.1</v>
      </c>
      <c r="S189" s="4">
        <v>198</v>
      </c>
      <c r="T189" s="4">
        <v>218.7</v>
      </c>
    </row>
    <row r="190" spans="1:20" x14ac:dyDescent="0.2">
      <c r="A190" s="22">
        <f t="shared" si="17"/>
        <v>18</v>
      </c>
      <c r="B190" s="22" t="s">
        <v>19</v>
      </c>
      <c r="C190" s="4">
        <v>6051.3</v>
      </c>
      <c r="D190" s="4">
        <v>6742.3</v>
      </c>
      <c r="E190" s="4">
        <v>7459</v>
      </c>
      <c r="F190" s="4">
        <v>95</v>
      </c>
      <c r="G190" s="4">
        <v>103.9</v>
      </c>
      <c r="H190" s="4">
        <v>97.5</v>
      </c>
      <c r="I190" s="4">
        <v>147</v>
      </c>
      <c r="J190" s="4">
        <v>166.1</v>
      </c>
      <c r="K190" s="4">
        <v>185.1</v>
      </c>
      <c r="L190" s="4">
        <v>6053.1</v>
      </c>
      <c r="M190" s="4">
        <v>6742.3</v>
      </c>
      <c r="N190" s="4">
        <v>7459</v>
      </c>
      <c r="O190" s="4">
        <v>95</v>
      </c>
      <c r="P190" s="4">
        <v>103.9</v>
      </c>
      <c r="Q190" s="4">
        <v>97.5</v>
      </c>
      <c r="R190" s="4">
        <v>147</v>
      </c>
      <c r="S190" s="4">
        <v>166.1</v>
      </c>
      <c r="T190" s="4">
        <v>185.1</v>
      </c>
    </row>
    <row r="191" spans="1:20" x14ac:dyDescent="0.2">
      <c r="A191" s="22">
        <f t="shared" si="17"/>
        <v>19</v>
      </c>
      <c r="B191" s="22" t="s">
        <v>20</v>
      </c>
      <c r="C191" s="4">
        <v>196437</v>
      </c>
      <c r="D191" s="4">
        <v>235722.1</v>
      </c>
      <c r="E191" s="4">
        <v>211180.79999999999</v>
      </c>
      <c r="F191" s="4">
        <v>102.5</v>
      </c>
      <c r="G191" s="4">
        <v>108.4</v>
      </c>
      <c r="H191" s="4">
        <v>85.3</v>
      </c>
      <c r="I191" s="4">
        <v>462.18</v>
      </c>
      <c r="J191" s="4">
        <v>554.72</v>
      </c>
      <c r="K191" s="4">
        <v>507.81</v>
      </c>
      <c r="L191" s="4">
        <v>78748</v>
      </c>
      <c r="M191" s="4">
        <v>97067</v>
      </c>
      <c r="N191" s="4">
        <v>94923</v>
      </c>
      <c r="O191" s="4">
        <v>109</v>
      </c>
      <c r="P191" s="4">
        <v>123</v>
      </c>
      <c r="Q191" s="4">
        <v>98</v>
      </c>
      <c r="R191" s="4">
        <v>185.3</v>
      </c>
      <c r="S191" s="4">
        <v>228.4</v>
      </c>
      <c r="T191" s="4">
        <v>228.3</v>
      </c>
    </row>
    <row r="192" spans="1:20" x14ac:dyDescent="0.2">
      <c r="A192" s="22">
        <f t="shared" si="17"/>
        <v>20</v>
      </c>
      <c r="B192" s="22" t="s">
        <v>21</v>
      </c>
      <c r="C192" s="4">
        <v>9338.5</v>
      </c>
      <c r="D192" s="4">
        <v>10947.6</v>
      </c>
      <c r="E192" s="4">
        <v>11686.1</v>
      </c>
      <c r="F192" s="4">
        <v>123.9</v>
      </c>
      <c r="G192" s="4">
        <v>117.2</v>
      </c>
      <c r="H192" s="4">
        <v>106.7</v>
      </c>
      <c r="I192" s="13">
        <v>136.4</v>
      </c>
      <c r="J192" s="13">
        <v>161.6</v>
      </c>
      <c r="K192" s="13">
        <v>175</v>
      </c>
      <c r="L192" s="4" t="s">
        <v>42</v>
      </c>
      <c r="M192" s="4" t="s">
        <v>42</v>
      </c>
      <c r="N192" s="4" t="s">
        <v>42</v>
      </c>
      <c r="O192" s="4" t="s">
        <v>42</v>
      </c>
      <c r="P192" s="4" t="s">
        <v>42</v>
      </c>
      <c r="Q192" s="4" t="s">
        <v>42</v>
      </c>
      <c r="R192" s="4" t="s">
        <v>42</v>
      </c>
      <c r="S192" s="4" t="s">
        <v>42</v>
      </c>
      <c r="T192" s="4" t="s">
        <v>42</v>
      </c>
    </row>
    <row r="193" spans="1:20" x14ac:dyDescent="0.2">
      <c r="A193" s="22">
        <f t="shared" si="17"/>
        <v>21</v>
      </c>
      <c r="B193" s="22" t="s">
        <v>22</v>
      </c>
      <c r="C193" s="4">
        <v>68243.100000000006</v>
      </c>
      <c r="D193" s="4">
        <v>66187.600000000006</v>
      </c>
      <c r="E193" s="4" t="s">
        <v>42</v>
      </c>
      <c r="F193" s="4">
        <v>103.5</v>
      </c>
      <c r="G193" s="4">
        <v>102.4</v>
      </c>
      <c r="H193" s="4" t="s">
        <v>42</v>
      </c>
      <c r="I193" s="4">
        <v>217.7</v>
      </c>
      <c r="J193" s="4" t="s">
        <v>42</v>
      </c>
      <c r="K193" s="4" t="s">
        <v>42</v>
      </c>
      <c r="L193" s="4">
        <v>27354.5</v>
      </c>
      <c r="M193" s="4">
        <v>35088.800000000003</v>
      </c>
      <c r="N193" s="4">
        <v>38533.800000000003</v>
      </c>
      <c r="O193" s="4">
        <v>124.1</v>
      </c>
      <c r="P193" s="4">
        <v>117</v>
      </c>
      <c r="Q193" s="4">
        <v>109.85</v>
      </c>
      <c r="R193" s="4">
        <v>87.3</v>
      </c>
      <c r="S193" s="4" t="s">
        <v>42</v>
      </c>
      <c r="T193" s="4">
        <v>127.4</v>
      </c>
    </row>
    <row r="194" spans="1:20" x14ac:dyDescent="0.2">
      <c r="A194" s="22">
        <f t="shared" si="17"/>
        <v>22</v>
      </c>
      <c r="B194" s="22" t="s">
        <v>23</v>
      </c>
      <c r="C194" s="4" t="s">
        <v>42</v>
      </c>
      <c r="D194" s="4" t="s">
        <v>42</v>
      </c>
      <c r="E194" s="4" t="s">
        <v>42</v>
      </c>
      <c r="F194" s="4" t="s">
        <v>42</v>
      </c>
      <c r="G194" s="4" t="s">
        <v>42</v>
      </c>
      <c r="H194" s="4" t="s">
        <v>42</v>
      </c>
      <c r="I194" s="4" t="s">
        <v>42</v>
      </c>
      <c r="J194" s="4" t="s">
        <v>42</v>
      </c>
      <c r="K194" s="4" t="s">
        <v>42</v>
      </c>
      <c r="L194" s="4">
        <v>4066.9</v>
      </c>
      <c r="M194" s="4">
        <v>4691.1000000000004</v>
      </c>
      <c r="N194" s="4">
        <v>5170</v>
      </c>
      <c r="O194" s="4">
        <v>106</v>
      </c>
      <c r="P194" s="4">
        <v>105.9</v>
      </c>
      <c r="Q194" s="4">
        <v>94.6</v>
      </c>
      <c r="R194" s="4">
        <v>71.900000000000006</v>
      </c>
      <c r="S194" s="4">
        <v>84.5</v>
      </c>
      <c r="T194" s="4">
        <v>95.1</v>
      </c>
    </row>
    <row r="195" spans="1:20" x14ac:dyDescent="0.2">
      <c r="A195" s="22">
        <f t="shared" si="17"/>
        <v>23</v>
      </c>
      <c r="B195" s="22" t="s">
        <v>24</v>
      </c>
      <c r="C195" s="4">
        <v>79751.100000000006</v>
      </c>
      <c r="D195" s="4">
        <v>95943.3</v>
      </c>
      <c r="E195" s="4">
        <v>97881.7</v>
      </c>
      <c r="F195" s="4">
        <v>101.8</v>
      </c>
      <c r="G195" s="4">
        <v>110.7</v>
      </c>
      <c r="H195" s="4">
        <v>86.9</v>
      </c>
      <c r="I195" s="4">
        <v>131.9</v>
      </c>
      <c r="J195" s="13">
        <v>160.5</v>
      </c>
      <c r="K195" s="4">
        <v>170.7</v>
      </c>
      <c r="L195" s="4">
        <v>79751.100000000006</v>
      </c>
      <c r="M195" s="4">
        <v>95943.3</v>
      </c>
      <c r="N195" s="4">
        <v>97881.7</v>
      </c>
      <c r="O195" s="4">
        <v>101.8</v>
      </c>
      <c r="P195" s="4">
        <v>110.7</v>
      </c>
      <c r="Q195" s="4">
        <v>86.9</v>
      </c>
      <c r="R195" s="13">
        <v>131.80000000000001</v>
      </c>
      <c r="S195" s="13">
        <v>160.5</v>
      </c>
      <c r="T195" s="13">
        <v>170.7</v>
      </c>
    </row>
    <row r="196" spans="1:20" x14ac:dyDescent="0.2">
      <c r="A196" s="22">
        <f t="shared" si="17"/>
        <v>24</v>
      </c>
      <c r="B196" s="22" t="s">
        <v>25</v>
      </c>
      <c r="C196" s="4">
        <v>7645.9</v>
      </c>
      <c r="D196" s="4">
        <v>8815.9</v>
      </c>
      <c r="E196" s="4">
        <v>8957.6</v>
      </c>
      <c r="F196" s="4">
        <v>106.2</v>
      </c>
      <c r="G196" s="4">
        <v>106.7</v>
      </c>
      <c r="H196" s="4">
        <v>87.4</v>
      </c>
      <c r="I196" s="4">
        <v>102.4</v>
      </c>
      <c r="J196" s="4">
        <v>118.2</v>
      </c>
      <c r="K196" s="4">
        <v>133.6</v>
      </c>
      <c r="L196" s="4" t="s">
        <v>42</v>
      </c>
      <c r="M196" s="4" t="s">
        <v>42</v>
      </c>
      <c r="N196" s="4" t="s">
        <v>42</v>
      </c>
      <c r="O196" s="4" t="s">
        <v>42</v>
      </c>
      <c r="P196" s="4" t="s">
        <v>42</v>
      </c>
      <c r="Q196" s="4" t="s">
        <v>42</v>
      </c>
      <c r="R196" s="4" t="s">
        <v>42</v>
      </c>
      <c r="S196" s="4" t="s">
        <v>42</v>
      </c>
      <c r="T196" s="4" t="s">
        <v>42</v>
      </c>
    </row>
    <row r="197" spans="1:20" x14ac:dyDescent="0.2">
      <c r="A197" s="22">
        <f t="shared" si="17"/>
        <v>25</v>
      </c>
      <c r="B197" s="22" t="s">
        <v>26</v>
      </c>
      <c r="C197" s="3" t="s">
        <v>42</v>
      </c>
      <c r="D197" s="3" t="s">
        <v>42</v>
      </c>
      <c r="E197" s="3" t="s">
        <v>42</v>
      </c>
      <c r="F197" s="3" t="s">
        <v>42</v>
      </c>
      <c r="G197" s="3" t="s">
        <v>42</v>
      </c>
      <c r="H197" s="3" t="s">
        <v>42</v>
      </c>
      <c r="I197" s="3" t="s">
        <v>42</v>
      </c>
      <c r="J197" s="3" t="s">
        <v>42</v>
      </c>
      <c r="K197" s="3" t="s">
        <v>42</v>
      </c>
      <c r="L197" s="3" t="s">
        <v>42</v>
      </c>
      <c r="M197" s="3" t="s">
        <v>42</v>
      </c>
      <c r="N197" s="3" t="s">
        <v>42</v>
      </c>
      <c r="O197" s="3" t="s">
        <v>42</v>
      </c>
      <c r="P197" s="3" t="s">
        <v>42</v>
      </c>
      <c r="Q197" s="3" t="s">
        <v>42</v>
      </c>
      <c r="R197" s="3" t="s">
        <v>42</v>
      </c>
      <c r="S197" s="3" t="s">
        <v>42</v>
      </c>
      <c r="T197" s="3" t="s">
        <v>42</v>
      </c>
    </row>
    <row r="198" spans="1:20" x14ac:dyDescent="0.2">
      <c r="A198" s="22">
        <f t="shared" si="17"/>
        <v>26</v>
      </c>
      <c r="B198" s="22" t="s">
        <v>27</v>
      </c>
      <c r="C198" s="4" t="s">
        <v>42</v>
      </c>
      <c r="D198" s="4" t="s">
        <v>42</v>
      </c>
      <c r="E198" s="4" t="s">
        <v>42</v>
      </c>
      <c r="F198" s="4" t="s">
        <v>42</v>
      </c>
      <c r="G198" s="4" t="s">
        <v>42</v>
      </c>
      <c r="H198" s="4" t="s">
        <v>42</v>
      </c>
      <c r="I198" s="4" t="s">
        <v>42</v>
      </c>
      <c r="J198" s="4" t="s">
        <v>42</v>
      </c>
      <c r="K198" s="4" t="s">
        <v>42</v>
      </c>
      <c r="L198" s="4">
        <v>39504.6</v>
      </c>
      <c r="M198" s="4">
        <v>48842.1</v>
      </c>
      <c r="N198" s="4">
        <v>52354</v>
      </c>
      <c r="O198" s="4">
        <v>103.1</v>
      </c>
      <c r="P198" s="4">
        <v>123.6</v>
      </c>
      <c r="Q198" s="4">
        <v>107.2</v>
      </c>
      <c r="R198" s="4">
        <v>152.19999999999999</v>
      </c>
      <c r="S198" s="4">
        <v>188.7</v>
      </c>
      <c r="T198" s="4">
        <v>213</v>
      </c>
    </row>
    <row r="199" spans="1:20" x14ac:dyDescent="0.2">
      <c r="A199" s="33">
        <f t="shared" si="17"/>
        <v>27</v>
      </c>
      <c r="B199" s="33" t="s">
        <v>28</v>
      </c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</row>
    <row r="200" spans="1:20" x14ac:dyDescent="0.2">
      <c r="A200" s="35"/>
      <c r="B200" s="35" t="s">
        <v>59</v>
      </c>
      <c r="C200" s="36">
        <f>SUM(C173:C198)</f>
        <v>882327</v>
      </c>
      <c r="D200" s="36">
        <f t="shared" ref="D200:N200" si="18">SUM(D173:D198)</f>
        <v>1019961.1000000001</v>
      </c>
      <c r="E200" s="36">
        <f t="shared" si="18"/>
        <v>995996.29999999981</v>
      </c>
      <c r="F200" s="36"/>
      <c r="G200" s="36"/>
      <c r="H200" s="36"/>
      <c r="I200" s="36"/>
      <c r="J200" s="36"/>
      <c r="K200" s="36"/>
      <c r="L200" s="36">
        <f t="shared" si="18"/>
        <v>687209.4</v>
      </c>
      <c r="M200" s="36">
        <f t="shared" si="18"/>
        <v>811807.9</v>
      </c>
      <c r="N200" s="36">
        <f t="shared" si="18"/>
        <v>861192.60000000009</v>
      </c>
      <c r="O200" s="36"/>
      <c r="P200" s="36"/>
      <c r="Q200" s="36"/>
      <c r="R200" s="36"/>
      <c r="S200" s="36"/>
      <c r="T200" s="36"/>
    </row>
    <row r="202" spans="1:20" x14ac:dyDescent="0.2">
      <c r="A202" s="14" t="s">
        <v>56</v>
      </c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</row>
    <row r="204" spans="1:20" ht="56.25" customHeight="1" x14ac:dyDescent="0.2">
      <c r="A204" s="15" t="s">
        <v>0</v>
      </c>
      <c r="B204" s="15" t="s">
        <v>1</v>
      </c>
      <c r="C204" s="16" t="s">
        <v>54</v>
      </c>
      <c r="D204" s="17"/>
      <c r="E204" s="18"/>
      <c r="F204" s="19" t="s">
        <v>41</v>
      </c>
      <c r="G204" s="19"/>
      <c r="H204" s="19"/>
      <c r="I204" s="19" t="s">
        <v>53</v>
      </c>
      <c r="J204" s="19"/>
      <c r="K204" s="19"/>
      <c r="L204" s="19" t="s">
        <v>55</v>
      </c>
      <c r="M204" s="19"/>
      <c r="N204" s="19"/>
      <c r="O204" s="19" t="s">
        <v>41</v>
      </c>
      <c r="P204" s="19"/>
      <c r="Q204" s="19"/>
      <c r="R204" s="19" t="s">
        <v>53</v>
      </c>
      <c r="S204" s="19"/>
      <c r="T204" s="19"/>
    </row>
    <row r="205" spans="1:20" x14ac:dyDescent="0.2">
      <c r="A205" s="20"/>
      <c r="B205" s="20"/>
      <c r="C205" s="21">
        <v>2020</v>
      </c>
      <c r="D205" s="21">
        <v>2021</v>
      </c>
      <c r="E205" s="21">
        <v>2022</v>
      </c>
      <c r="F205" s="21">
        <v>2020</v>
      </c>
      <c r="G205" s="21">
        <v>2021</v>
      </c>
      <c r="H205" s="21">
        <v>2022</v>
      </c>
      <c r="I205" s="21">
        <v>2020</v>
      </c>
      <c r="J205" s="21">
        <v>2021</v>
      </c>
      <c r="K205" s="21">
        <v>2022</v>
      </c>
      <c r="L205" s="21">
        <v>2020</v>
      </c>
      <c r="M205" s="21">
        <v>2021</v>
      </c>
      <c r="N205" s="21">
        <v>2022</v>
      </c>
      <c r="O205" s="21">
        <v>2020</v>
      </c>
      <c r="P205" s="21">
        <v>2021</v>
      </c>
      <c r="Q205" s="21">
        <v>2022</v>
      </c>
      <c r="R205" s="21">
        <v>2020</v>
      </c>
      <c r="S205" s="21">
        <v>2021</v>
      </c>
      <c r="T205" s="21">
        <v>2022</v>
      </c>
    </row>
    <row r="206" spans="1:20" x14ac:dyDescent="0.2">
      <c r="A206" s="22">
        <v>1</v>
      </c>
      <c r="B206" s="22" t="s">
        <v>2</v>
      </c>
      <c r="C206" s="4" t="s">
        <v>42</v>
      </c>
      <c r="D206" s="4" t="s">
        <v>42</v>
      </c>
      <c r="E206" s="4" t="s">
        <v>42</v>
      </c>
      <c r="F206" s="4" t="s">
        <v>42</v>
      </c>
      <c r="G206" s="4" t="s">
        <v>42</v>
      </c>
      <c r="H206" s="4" t="s">
        <v>42</v>
      </c>
      <c r="I206" s="4" t="s">
        <v>42</v>
      </c>
      <c r="J206" s="4" t="s">
        <v>42</v>
      </c>
      <c r="K206" s="4" t="s">
        <v>42</v>
      </c>
      <c r="L206" s="4">
        <v>1304.9000000000001</v>
      </c>
      <c r="M206" s="4">
        <v>1751.5</v>
      </c>
      <c r="N206" s="4">
        <v>1784.5</v>
      </c>
      <c r="O206" s="4">
        <v>112.1</v>
      </c>
      <c r="P206" s="4">
        <v>134.19999999999999</v>
      </c>
      <c r="Q206" s="4">
        <v>101.9</v>
      </c>
      <c r="R206" s="4">
        <v>3.7</v>
      </c>
      <c r="S206" s="4">
        <v>5</v>
      </c>
      <c r="T206" s="4">
        <v>5.9</v>
      </c>
    </row>
    <row r="207" spans="1:20" x14ac:dyDescent="0.2">
      <c r="A207" s="22">
        <f>A206+1</f>
        <v>2</v>
      </c>
      <c r="B207" s="22" t="s">
        <v>3</v>
      </c>
      <c r="C207" s="3">
        <v>505</v>
      </c>
      <c r="D207" s="3">
        <v>531.29999999999995</v>
      </c>
      <c r="E207" s="3">
        <v>578.6</v>
      </c>
      <c r="F207" s="4">
        <v>84.1</v>
      </c>
      <c r="G207" s="4">
        <v>100.6</v>
      </c>
      <c r="H207" s="4">
        <v>100.1</v>
      </c>
      <c r="I207" s="4">
        <v>8.1</v>
      </c>
      <c r="J207" s="4">
        <v>8.66</v>
      </c>
      <c r="K207" s="4">
        <v>9.4700000000000006</v>
      </c>
      <c r="L207" s="4" t="s">
        <v>42</v>
      </c>
      <c r="M207" s="4" t="s">
        <v>42</v>
      </c>
      <c r="N207" s="4" t="s">
        <v>42</v>
      </c>
      <c r="O207" s="4" t="s">
        <v>42</v>
      </c>
      <c r="P207" s="4" t="s">
        <v>42</v>
      </c>
      <c r="Q207" s="4" t="s">
        <v>42</v>
      </c>
      <c r="R207" s="4" t="s">
        <v>42</v>
      </c>
      <c r="S207" s="4" t="s">
        <v>42</v>
      </c>
      <c r="T207" s="4" t="s">
        <v>42</v>
      </c>
    </row>
    <row r="208" spans="1:20" x14ac:dyDescent="0.2">
      <c r="A208" s="22">
        <f t="shared" ref="A208:A232" si="19">A207+1</f>
        <v>3</v>
      </c>
      <c r="B208" s="22" t="s">
        <v>4</v>
      </c>
      <c r="C208" s="4">
        <v>2680.4</v>
      </c>
      <c r="D208" s="4">
        <v>3085.8</v>
      </c>
      <c r="E208" s="4">
        <v>3405</v>
      </c>
      <c r="F208" s="4">
        <v>89.6</v>
      </c>
      <c r="G208" s="4">
        <v>110.1</v>
      </c>
      <c r="H208" s="4">
        <v>101.5</v>
      </c>
      <c r="I208" s="4">
        <v>11.9</v>
      </c>
      <c r="J208" s="4">
        <v>13.7</v>
      </c>
      <c r="K208" s="4">
        <v>15.2</v>
      </c>
      <c r="L208" s="4" t="s">
        <v>42</v>
      </c>
      <c r="M208" s="4" t="s">
        <v>42</v>
      </c>
      <c r="N208" s="4" t="s">
        <v>42</v>
      </c>
      <c r="O208" s="4" t="s">
        <v>42</v>
      </c>
      <c r="P208" s="4" t="s">
        <v>42</v>
      </c>
      <c r="Q208" s="4" t="s">
        <v>42</v>
      </c>
      <c r="R208" s="4" t="s">
        <v>42</v>
      </c>
      <c r="S208" s="4" t="s">
        <v>42</v>
      </c>
      <c r="T208" s="4" t="s">
        <v>42</v>
      </c>
    </row>
    <row r="209" spans="1:20" x14ac:dyDescent="0.2">
      <c r="A209" s="22">
        <f t="shared" si="19"/>
        <v>4</v>
      </c>
      <c r="B209" s="22" t="s">
        <v>5</v>
      </c>
      <c r="C209" s="4">
        <v>275.5</v>
      </c>
      <c r="D209" s="4">
        <v>459.5</v>
      </c>
      <c r="E209" s="4">
        <v>275.5</v>
      </c>
      <c r="F209" s="4">
        <v>71</v>
      </c>
      <c r="G209" s="4">
        <v>153.80000000000001</v>
      </c>
      <c r="H209" s="4">
        <v>121.7</v>
      </c>
      <c r="I209" s="4">
        <v>5.2</v>
      </c>
      <c r="J209" s="4">
        <v>8.9</v>
      </c>
      <c r="K209" s="4">
        <v>5.5</v>
      </c>
      <c r="L209" s="4" t="s">
        <v>42</v>
      </c>
      <c r="M209" s="4" t="s">
        <v>42</v>
      </c>
      <c r="N209" s="4" t="s">
        <v>42</v>
      </c>
      <c r="O209" s="4" t="s">
        <v>42</v>
      </c>
      <c r="P209" s="4" t="s">
        <v>42</v>
      </c>
      <c r="Q209" s="4" t="s">
        <v>42</v>
      </c>
      <c r="R209" s="4" t="s">
        <v>42</v>
      </c>
      <c r="S209" s="4" t="s">
        <v>42</v>
      </c>
      <c r="T209" s="4" t="s">
        <v>42</v>
      </c>
    </row>
    <row r="210" spans="1:20" x14ac:dyDescent="0.2">
      <c r="A210" s="22">
        <f t="shared" si="19"/>
        <v>5</v>
      </c>
      <c r="B210" s="22" t="s">
        <v>6</v>
      </c>
      <c r="C210" s="4" t="s">
        <v>42</v>
      </c>
      <c r="D210" s="4" t="s">
        <v>42</v>
      </c>
      <c r="E210" s="4" t="s">
        <v>42</v>
      </c>
      <c r="F210" s="4" t="s">
        <v>42</v>
      </c>
      <c r="G210" s="4" t="s">
        <v>42</v>
      </c>
      <c r="H210" s="4" t="s">
        <v>42</v>
      </c>
      <c r="I210" s="4" t="s">
        <v>42</v>
      </c>
      <c r="J210" s="4" t="s">
        <v>42</v>
      </c>
      <c r="K210" s="4" t="s">
        <v>42</v>
      </c>
      <c r="L210" s="4">
        <v>1356.9</v>
      </c>
      <c r="M210" s="4">
        <v>2048.6</v>
      </c>
      <c r="N210" s="4">
        <v>2335.3000000000002</v>
      </c>
      <c r="O210" s="4">
        <v>88.8</v>
      </c>
      <c r="P210" s="4">
        <v>140.1</v>
      </c>
      <c r="Q210" s="4">
        <v>96.1</v>
      </c>
      <c r="R210" s="4">
        <v>3.8</v>
      </c>
      <c r="S210" s="4">
        <v>5.8</v>
      </c>
      <c r="T210" s="4">
        <v>6.7</v>
      </c>
    </row>
    <row r="211" spans="1:20" x14ac:dyDescent="0.2">
      <c r="A211" s="22">
        <f t="shared" si="19"/>
        <v>6</v>
      </c>
      <c r="B211" s="22" t="s">
        <v>7</v>
      </c>
      <c r="C211" s="4">
        <v>2656.7</v>
      </c>
      <c r="D211" s="4">
        <v>3110.4</v>
      </c>
      <c r="E211" s="4">
        <v>3532.8</v>
      </c>
      <c r="F211" s="4">
        <v>85.5</v>
      </c>
      <c r="G211" s="4">
        <v>114.6</v>
      </c>
      <c r="H211" s="4" t="s">
        <v>42</v>
      </c>
      <c r="I211" s="4">
        <v>8.4</v>
      </c>
      <c r="J211" s="4">
        <v>9.8000000000000007</v>
      </c>
      <c r="K211" s="4" t="s">
        <v>42</v>
      </c>
      <c r="L211" s="4">
        <v>704.2</v>
      </c>
      <c r="M211" s="4">
        <v>770.5</v>
      </c>
      <c r="N211" s="4">
        <v>819.4</v>
      </c>
      <c r="O211" s="4">
        <v>90.9</v>
      </c>
      <c r="P211" s="4">
        <v>110.5</v>
      </c>
      <c r="Q211" s="4">
        <v>106.4</v>
      </c>
      <c r="R211" s="4">
        <v>2.2000000000000002</v>
      </c>
      <c r="S211" s="4">
        <v>2.4</v>
      </c>
      <c r="T211" s="4">
        <v>2.6</v>
      </c>
    </row>
    <row r="212" spans="1:20" x14ac:dyDescent="0.2">
      <c r="A212" s="22">
        <f t="shared" si="19"/>
        <v>7</v>
      </c>
      <c r="B212" s="22" t="s">
        <v>8</v>
      </c>
      <c r="C212" s="4" t="s">
        <v>42</v>
      </c>
      <c r="D212" s="4" t="s">
        <v>42</v>
      </c>
      <c r="E212" s="4" t="s">
        <v>42</v>
      </c>
      <c r="F212" s="4" t="s">
        <v>42</v>
      </c>
      <c r="G212" s="4" t="s">
        <v>42</v>
      </c>
      <c r="H212" s="4" t="s">
        <v>42</v>
      </c>
      <c r="I212" s="4" t="s">
        <v>42</v>
      </c>
      <c r="J212" s="4" t="s">
        <v>42</v>
      </c>
      <c r="K212" s="4" t="s">
        <v>42</v>
      </c>
      <c r="L212" s="4">
        <v>1754.1</v>
      </c>
      <c r="M212" s="4">
        <v>2328.8000000000002</v>
      </c>
      <c r="N212" s="4">
        <v>2443.5</v>
      </c>
      <c r="O212" s="4">
        <v>95.5</v>
      </c>
      <c r="P212" s="4">
        <v>132.80000000000001</v>
      </c>
      <c r="Q212" s="4">
        <v>104.9</v>
      </c>
      <c r="R212" s="4">
        <v>4.4000000000000004</v>
      </c>
      <c r="S212" s="4">
        <v>5.8</v>
      </c>
      <c r="T212" s="4">
        <v>6.8</v>
      </c>
    </row>
    <row r="213" spans="1:20" x14ac:dyDescent="0.2">
      <c r="A213" s="22">
        <f t="shared" si="19"/>
        <v>8</v>
      </c>
      <c r="B213" s="22" t="s">
        <v>9</v>
      </c>
      <c r="C213" s="4" t="s">
        <v>42</v>
      </c>
      <c r="D213" s="4" t="s">
        <v>42</v>
      </c>
      <c r="E213" s="4" t="s">
        <v>42</v>
      </c>
      <c r="F213" s="4" t="s">
        <v>42</v>
      </c>
      <c r="G213" s="4" t="s">
        <v>42</v>
      </c>
      <c r="H213" s="4" t="s">
        <v>42</v>
      </c>
      <c r="I213" s="4" t="s">
        <v>42</v>
      </c>
      <c r="J213" s="4" t="s">
        <v>42</v>
      </c>
      <c r="K213" s="4" t="s">
        <v>42</v>
      </c>
      <c r="L213" s="4">
        <v>2599.5</v>
      </c>
      <c r="M213" s="4">
        <v>3084.8</v>
      </c>
      <c r="N213" s="4">
        <v>3083.4</v>
      </c>
      <c r="O213" s="4">
        <v>93.6</v>
      </c>
      <c r="P213" s="4">
        <v>108.4</v>
      </c>
      <c r="Q213" s="4">
        <v>88.5</v>
      </c>
      <c r="R213" s="4">
        <v>5.3</v>
      </c>
      <c r="S213" s="4">
        <v>6.2</v>
      </c>
      <c r="T213" s="4">
        <v>6.3</v>
      </c>
    </row>
    <row r="214" spans="1:20" x14ac:dyDescent="0.2">
      <c r="A214" s="22">
        <f t="shared" si="19"/>
        <v>9</v>
      </c>
      <c r="B214" s="22" t="s">
        <v>10</v>
      </c>
      <c r="C214" s="4">
        <v>43.1</v>
      </c>
      <c r="D214" s="4">
        <v>53.9</v>
      </c>
      <c r="E214" s="4">
        <v>61.4</v>
      </c>
      <c r="F214" s="4">
        <v>85.9</v>
      </c>
      <c r="G214" s="4">
        <v>125.1</v>
      </c>
      <c r="H214" s="4">
        <v>113.9</v>
      </c>
      <c r="I214" s="4">
        <v>1.2</v>
      </c>
      <c r="J214" s="4">
        <v>1.5</v>
      </c>
      <c r="K214" s="4">
        <v>1.8</v>
      </c>
      <c r="L214" s="4" t="s">
        <v>42</v>
      </c>
      <c r="M214" s="4" t="s">
        <v>42</v>
      </c>
      <c r="N214" s="4" t="s">
        <v>42</v>
      </c>
      <c r="O214" s="4" t="s">
        <v>42</v>
      </c>
      <c r="P214" s="4" t="s">
        <v>42</v>
      </c>
      <c r="Q214" s="4" t="s">
        <v>42</v>
      </c>
      <c r="R214" s="4" t="s">
        <v>42</v>
      </c>
      <c r="S214" s="4" t="s">
        <v>42</v>
      </c>
      <c r="T214" s="4" t="s">
        <v>42</v>
      </c>
    </row>
    <row r="215" spans="1:20" x14ac:dyDescent="0.2">
      <c r="A215" s="22">
        <f t="shared" si="19"/>
        <v>10</v>
      </c>
      <c r="B215" s="22" t="s">
        <v>11</v>
      </c>
      <c r="C215" s="4">
        <v>2704.8</v>
      </c>
      <c r="D215" s="4">
        <v>3466</v>
      </c>
      <c r="E215" s="4" t="s">
        <v>42</v>
      </c>
      <c r="F215" s="4">
        <v>74</v>
      </c>
      <c r="G215" s="4">
        <v>120.2</v>
      </c>
      <c r="H215" s="4" t="s">
        <v>42</v>
      </c>
      <c r="I215" s="4">
        <v>9.8000000000000007</v>
      </c>
      <c r="J215" s="4">
        <v>12.5</v>
      </c>
      <c r="K215" s="4" t="s">
        <v>42</v>
      </c>
      <c r="L215" s="4">
        <v>813</v>
      </c>
      <c r="M215" s="4">
        <v>1031.3</v>
      </c>
      <c r="N215" s="4">
        <v>1161.8</v>
      </c>
      <c r="O215" s="4" t="s">
        <v>42</v>
      </c>
      <c r="P215" s="4" t="s">
        <v>42</v>
      </c>
      <c r="Q215" s="4" t="s">
        <v>42</v>
      </c>
      <c r="R215" s="4">
        <v>2.9</v>
      </c>
      <c r="S215" s="4">
        <v>3.7</v>
      </c>
      <c r="T215" s="4">
        <v>4.4000000000000004</v>
      </c>
    </row>
    <row r="216" spans="1:20" x14ac:dyDescent="0.2">
      <c r="A216" s="22">
        <f t="shared" si="19"/>
        <v>11</v>
      </c>
      <c r="B216" s="22" t="s">
        <v>12</v>
      </c>
      <c r="C216" s="4" t="s">
        <v>42</v>
      </c>
      <c r="D216" s="4" t="s">
        <v>42</v>
      </c>
      <c r="E216" s="4" t="s">
        <v>42</v>
      </c>
      <c r="F216" s="4" t="s">
        <v>42</v>
      </c>
      <c r="G216" s="4" t="s">
        <v>42</v>
      </c>
      <c r="H216" s="4" t="s">
        <v>42</v>
      </c>
      <c r="I216" s="4" t="s">
        <v>42</v>
      </c>
      <c r="J216" s="4" t="s">
        <v>42</v>
      </c>
      <c r="K216" s="4" t="s">
        <v>42</v>
      </c>
      <c r="L216" s="4" t="s">
        <v>42</v>
      </c>
      <c r="M216" s="4" t="s">
        <v>42</v>
      </c>
      <c r="N216" s="4" t="s">
        <v>42</v>
      </c>
      <c r="O216" s="4" t="s">
        <v>42</v>
      </c>
      <c r="P216" s="4" t="s">
        <v>42</v>
      </c>
      <c r="Q216" s="4" t="s">
        <v>42</v>
      </c>
      <c r="R216" s="4" t="s">
        <v>42</v>
      </c>
      <c r="S216" s="4" t="s">
        <v>42</v>
      </c>
      <c r="T216" s="4" t="s">
        <v>42</v>
      </c>
    </row>
    <row r="217" spans="1:20" x14ac:dyDescent="0.2">
      <c r="A217" s="22">
        <f t="shared" si="19"/>
        <v>12</v>
      </c>
      <c r="B217" s="22" t="s">
        <v>13</v>
      </c>
      <c r="C217" s="4" t="s">
        <v>42</v>
      </c>
      <c r="D217" s="4" t="s">
        <v>42</v>
      </c>
      <c r="E217" s="4" t="s">
        <v>42</v>
      </c>
      <c r="F217" s="4" t="s">
        <v>42</v>
      </c>
      <c r="G217" s="4" t="s">
        <v>42</v>
      </c>
      <c r="H217" s="4" t="s">
        <v>42</v>
      </c>
      <c r="I217" s="4" t="s">
        <v>42</v>
      </c>
      <c r="J217" s="4" t="s">
        <v>42</v>
      </c>
      <c r="K217" s="4" t="s">
        <v>42</v>
      </c>
      <c r="L217" s="4">
        <v>45.7</v>
      </c>
      <c r="M217" s="4">
        <v>35</v>
      </c>
      <c r="N217" s="4">
        <v>12.5</v>
      </c>
      <c r="O217" s="4">
        <v>64</v>
      </c>
      <c r="P217" s="4">
        <v>77</v>
      </c>
      <c r="Q217" s="4">
        <v>36</v>
      </c>
      <c r="R217" s="4">
        <v>1.2</v>
      </c>
      <c r="S217" s="4">
        <v>0.9</v>
      </c>
      <c r="T217" s="4">
        <v>0.3</v>
      </c>
    </row>
    <row r="218" spans="1:20" x14ac:dyDescent="0.2">
      <c r="A218" s="22">
        <f t="shared" si="19"/>
        <v>13</v>
      </c>
      <c r="B218" s="22" t="s">
        <v>14</v>
      </c>
      <c r="C218" s="4">
        <v>3072.8</v>
      </c>
      <c r="D218" s="4">
        <v>4139.3</v>
      </c>
      <c r="E218" s="4">
        <v>6363.3</v>
      </c>
      <c r="F218" s="4">
        <v>90.6</v>
      </c>
      <c r="G218" s="4">
        <v>110.9</v>
      </c>
      <c r="H218" s="4">
        <v>127.1</v>
      </c>
      <c r="I218" s="4">
        <v>10.9</v>
      </c>
      <c r="J218" s="4">
        <v>14.7</v>
      </c>
      <c r="K218" s="4">
        <v>27</v>
      </c>
      <c r="L218" s="4">
        <v>936</v>
      </c>
      <c r="M218" s="4">
        <v>1211.9000000000001</v>
      </c>
      <c r="N218" s="4">
        <v>1249.5999999999999</v>
      </c>
      <c r="O218" s="4">
        <v>95</v>
      </c>
      <c r="P218" s="4">
        <v>120.5</v>
      </c>
      <c r="Q218" s="4">
        <v>86.7</v>
      </c>
      <c r="R218" s="4">
        <v>3.3</v>
      </c>
      <c r="S218" s="4">
        <v>4.3</v>
      </c>
      <c r="T218" s="4">
        <v>5.3</v>
      </c>
    </row>
    <row r="219" spans="1:20" x14ac:dyDescent="0.2">
      <c r="A219" s="22">
        <f t="shared" si="19"/>
        <v>14</v>
      </c>
      <c r="B219" s="22" t="s">
        <v>15</v>
      </c>
      <c r="C219" s="4" t="s">
        <v>42</v>
      </c>
      <c r="D219" s="4" t="s">
        <v>42</v>
      </c>
      <c r="E219" s="4" t="s">
        <v>42</v>
      </c>
      <c r="F219" s="4" t="s">
        <v>42</v>
      </c>
      <c r="G219" s="4" t="s">
        <v>42</v>
      </c>
      <c r="H219" s="4" t="s">
        <v>42</v>
      </c>
      <c r="I219" s="4" t="s">
        <v>42</v>
      </c>
      <c r="J219" s="4" t="s">
        <v>42</v>
      </c>
      <c r="K219" s="4" t="s">
        <v>42</v>
      </c>
      <c r="L219" s="4">
        <v>984.6</v>
      </c>
      <c r="M219" s="4">
        <v>1180.7</v>
      </c>
      <c r="N219" s="4">
        <v>1281.8</v>
      </c>
      <c r="O219" s="4">
        <v>118.9</v>
      </c>
      <c r="P219" s="4">
        <v>120.7</v>
      </c>
      <c r="Q219" s="4">
        <v>108.6</v>
      </c>
      <c r="R219" s="4">
        <v>4.7</v>
      </c>
      <c r="S219" s="4">
        <v>5.6</v>
      </c>
      <c r="T219" s="4">
        <v>6.7</v>
      </c>
    </row>
    <row r="220" spans="1:20" x14ac:dyDescent="0.2">
      <c r="A220" s="22">
        <f t="shared" si="19"/>
        <v>15</v>
      </c>
      <c r="B220" s="22" t="s">
        <v>16</v>
      </c>
      <c r="C220" s="4">
        <v>1660.6</v>
      </c>
      <c r="D220" s="4">
        <v>2133.6999999999998</v>
      </c>
      <c r="E220" s="4">
        <v>2273.6999999999998</v>
      </c>
      <c r="F220" s="4">
        <v>88.8</v>
      </c>
      <c r="G220" s="4">
        <v>122.1</v>
      </c>
      <c r="H220" s="4">
        <v>91</v>
      </c>
      <c r="I220" s="4">
        <v>9</v>
      </c>
      <c r="J220" s="4">
        <v>11.8</v>
      </c>
      <c r="K220" s="4">
        <v>13</v>
      </c>
      <c r="L220" s="4" t="s">
        <v>42</v>
      </c>
      <c r="M220" s="4" t="s">
        <v>42</v>
      </c>
      <c r="N220" s="4" t="s">
        <v>42</v>
      </c>
      <c r="O220" s="4" t="s">
        <v>42</v>
      </c>
      <c r="P220" s="4" t="s">
        <v>42</v>
      </c>
      <c r="Q220" s="4" t="s">
        <v>42</v>
      </c>
      <c r="R220" s="4" t="s">
        <v>42</v>
      </c>
      <c r="S220" s="4" t="s">
        <v>42</v>
      </c>
      <c r="T220" s="4" t="s">
        <v>42</v>
      </c>
    </row>
    <row r="221" spans="1:20" x14ac:dyDescent="0.2">
      <c r="A221" s="22">
        <f t="shared" si="19"/>
        <v>16</v>
      </c>
      <c r="B221" s="22" t="s">
        <v>17</v>
      </c>
      <c r="C221" s="4">
        <v>3110.1</v>
      </c>
      <c r="D221" s="4">
        <v>3325.1</v>
      </c>
      <c r="E221" s="4">
        <v>3580.4</v>
      </c>
      <c r="F221" s="4">
        <v>97.2</v>
      </c>
      <c r="G221" s="4">
        <v>103</v>
      </c>
      <c r="H221" s="4">
        <v>97.8</v>
      </c>
      <c r="I221" s="13">
        <v>17.100000000000001</v>
      </c>
      <c r="J221" s="4">
        <v>18.3</v>
      </c>
      <c r="K221" s="4">
        <v>19.899999999999999</v>
      </c>
      <c r="L221" s="4">
        <v>1495.6</v>
      </c>
      <c r="M221" s="4">
        <v>1745.1</v>
      </c>
      <c r="N221" s="4">
        <v>1879.1</v>
      </c>
      <c r="O221" s="4">
        <v>174.2</v>
      </c>
      <c r="P221" s="4">
        <v>112.4</v>
      </c>
      <c r="Q221" s="4">
        <v>97.8</v>
      </c>
      <c r="R221" s="4">
        <v>8.1999999999999993</v>
      </c>
      <c r="S221" s="4">
        <v>9.6</v>
      </c>
      <c r="T221" s="4">
        <v>10.4</v>
      </c>
    </row>
    <row r="222" spans="1:20" x14ac:dyDescent="0.2">
      <c r="A222" s="22">
        <f t="shared" si="19"/>
        <v>17</v>
      </c>
      <c r="B222" s="22" t="s">
        <v>18</v>
      </c>
      <c r="C222" s="4" t="s">
        <v>42</v>
      </c>
      <c r="D222" s="4" t="s">
        <v>42</v>
      </c>
      <c r="E222" s="4" t="s">
        <v>42</v>
      </c>
      <c r="F222" s="4" t="s">
        <v>42</v>
      </c>
      <c r="G222" s="4" t="s">
        <v>42</v>
      </c>
      <c r="H222" s="4" t="s">
        <v>42</v>
      </c>
      <c r="I222" s="4" t="s">
        <v>42</v>
      </c>
      <c r="J222" s="4" t="s">
        <v>42</v>
      </c>
      <c r="K222" s="4" t="s">
        <v>42</v>
      </c>
      <c r="L222" s="13">
        <v>708.7</v>
      </c>
      <c r="M222" s="13">
        <v>925.2</v>
      </c>
      <c r="N222" s="13">
        <v>886.1</v>
      </c>
      <c r="O222" s="4">
        <v>87.4</v>
      </c>
      <c r="P222" s="4">
        <v>118.1</v>
      </c>
      <c r="Q222" s="4">
        <v>82</v>
      </c>
      <c r="R222" s="4">
        <v>2.2000000000000002</v>
      </c>
      <c r="S222" s="4">
        <v>2.9</v>
      </c>
      <c r="T222" s="4">
        <v>2.8</v>
      </c>
    </row>
    <row r="223" spans="1:20" x14ac:dyDescent="0.2">
      <c r="A223" s="22">
        <f t="shared" si="19"/>
        <v>18</v>
      </c>
      <c r="B223" s="22" t="s">
        <v>19</v>
      </c>
      <c r="C223" s="4">
        <v>317.5</v>
      </c>
      <c r="D223" s="4">
        <v>359.2</v>
      </c>
      <c r="E223" s="4">
        <v>397.7</v>
      </c>
      <c r="F223" s="4">
        <v>86.4</v>
      </c>
      <c r="G223" s="4">
        <v>108.2</v>
      </c>
      <c r="H223" s="4">
        <v>101.8</v>
      </c>
      <c r="I223" s="4">
        <v>7.7</v>
      </c>
      <c r="J223" s="4">
        <v>8.8000000000000007</v>
      </c>
      <c r="K223" s="4">
        <v>10.4</v>
      </c>
      <c r="L223" s="4">
        <v>317.5</v>
      </c>
      <c r="M223" s="4">
        <v>359.2</v>
      </c>
      <c r="N223" s="4">
        <v>397.7</v>
      </c>
      <c r="O223" s="4">
        <v>86.4</v>
      </c>
      <c r="P223" s="4">
        <v>108.2</v>
      </c>
      <c r="Q223" s="4">
        <v>101.8</v>
      </c>
      <c r="R223" s="4">
        <v>7.7</v>
      </c>
      <c r="S223" s="4">
        <v>8.8000000000000007</v>
      </c>
      <c r="T223" s="4">
        <v>10.4</v>
      </c>
    </row>
    <row r="224" spans="1:20" x14ac:dyDescent="0.2">
      <c r="A224" s="22">
        <f t="shared" si="19"/>
        <v>19</v>
      </c>
      <c r="B224" s="22" t="s">
        <v>20</v>
      </c>
      <c r="C224" s="4">
        <v>5486.1</v>
      </c>
      <c r="D224" s="4">
        <v>7189</v>
      </c>
      <c r="E224" s="4">
        <v>8138.7</v>
      </c>
      <c r="F224" s="4">
        <v>90</v>
      </c>
      <c r="G224" s="4">
        <v>120</v>
      </c>
      <c r="H224" s="4">
        <v>97.1</v>
      </c>
      <c r="I224" s="4">
        <v>12.9</v>
      </c>
      <c r="J224" s="4">
        <v>16.899999999999999</v>
      </c>
      <c r="K224" s="4">
        <v>19.600000000000001</v>
      </c>
      <c r="L224" s="4">
        <v>960</v>
      </c>
      <c r="M224" s="4">
        <v>1335</v>
      </c>
      <c r="N224" s="4">
        <v>1487</v>
      </c>
      <c r="O224" s="4">
        <v>96</v>
      </c>
      <c r="P224" s="4">
        <v>139</v>
      </c>
      <c r="Q224" s="4">
        <v>111</v>
      </c>
      <c r="R224" s="4">
        <v>2.2999999999999998</v>
      </c>
      <c r="S224" s="4">
        <v>3.1</v>
      </c>
      <c r="T224" s="4">
        <v>3.6</v>
      </c>
    </row>
    <row r="225" spans="1:20" x14ac:dyDescent="0.2">
      <c r="A225" s="22">
        <f t="shared" si="19"/>
        <v>20</v>
      </c>
      <c r="B225" s="22" t="s">
        <v>21</v>
      </c>
      <c r="C225" s="4">
        <v>71.3</v>
      </c>
      <c r="D225" s="4">
        <v>102.2</v>
      </c>
      <c r="E225" s="4">
        <v>59.6</v>
      </c>
      <c r="F225" s="4">
        <v>93.7</v>
      </c>
      <c r="G225" s="4">
        <v>143.30000000000001</v>
      </c>
      <c r="H225" s="4">
        <v>58.3</v>
      </c>
      <c r="I225" s="4">
        <v>1.04</v>
      </c>
      <c r="J225" s="4">
        <v>1.5</v>
      </c>
      <c r="K225" s="4">
        <v>0.9</v>
      </c>
      <c r="L225" s="4" t="s">
        <v>42</v>
      </c>
      <c r="M225" s="4" t="s">
        <v>42</v>
      </c>
      <c r="N225" s="4" t="s">
        <v>42</v>
      </c>
      <c r="O225" s="4" t="s">
        <v>42</v>
      </c>
      <c r="P225" s="4" t="s">
        <v>42</v>
      </c>
      <c r="Q225" s="4" t="s">
        <v>42</v>
      </c>
      <c r="R225" s="4" t="s">
        <v>42</v>
      </c>
      <c r="S225" s="4" t="s">
        <v>42</v>
      </c>
      <c r="T225" s="4" t="s">
        <v>42</v>
      </c>
    </row>
    <row r="226" spans="1:20" x14ac:dyDescent="0.2">
      <c r="A226" s="22">
        <f t="shared" si="19"/>
        <v>21</v>
      </c>
      <c r="B226" s="22" t="s">
        <v>22</v>
      </c>
      <c r="C226" s="4">
        <v>3190.2</v>
      </c>
      <c r="D226" s="4">
        <v>3793.8</v>
      </c>
      <c r="E226" s="4" t="s">
        <v>42</v>
      </c>
      <c r="F226" s="4">
        <v>85.3</v>
      </c>
      <c r="G226" s="4">
        <v>114.4</v>
      </c>
      <c r="H226" s="4" t="s">
        <v>42</v>
      </c>
      <c r="I226" s="4">
        <v>10.199999999999999</v>
      </c>
      <c r="J226" s="4" t="s">
        <v>42</v>
      </c>
      <c r="K226" s="4" t="s">
        <v>42</v>
      </c>
      <c r="L226" s="4">
        <v>1336.4</v>
      </c>
      <c r="M226" s="4">
        <v>1787.3</v>
      </c>
      <c r="N226" s="4">
        <v>2220.4</v>
      </c>
      <c r="O226" s="4" t="s">
        <v>42</v>
      </c>
      <c r="P226" s="4" t="s">
        <v>42</v>
      </c>
      <c r="Q226" s="4" t="s">
        <v>42</v>
      </c>
      <c r="R226" s="4">
        <v>4.3</v>
      </c>
      <c r="S226" s="4" t="s">
        <v>42</v>
      </c>
      <c r="T226" s="4">
        <v>7.3</v>
      </c>
    </row>
    <row r="227" spans="1:20" x14ac:dyDescent="0.2">
      <c r="A227" s="22">
        <f t="shared" si="19"/>
        <v>22</v>
      </c>
      <c r="B227" s="22" t="s">
        <v>23</v>
      </c>
      <c r="C227" s="4" t="s">
        <v>42</v>
      </c>
      <c r="D227" s="4" t="s">
        <v>42</v>
      </c>
      <c r="E227" s="4" t="s">
        <v>42</v>
      </c>
      <c r="F227" s="4" t="s">
        <v>42</v>
      </c>
      <c r="G227" s="4" t="s">
        <v>42</v>
      </c>
      <c r="H227" s="4" t="s">
        <v>42</v>
      </c>
      <c r="I227" s="4" t="s">
        <v>42</v>
      </c>
      <c r="J227" s="4" t="s">
        <v>42</v>
      </c>
      <c r="K227" s="4" t="s">
        <v>42</v>
      </c>
      <c r="L227" s="4" t="s">
        <v>42</v>
      </c>
      <c r="M227" s="4" t="s">
        <v>42</v>
      </c>
      <c r="N227" s="4" t="s">
        <v>42</v>
      </c>
      <c r="O227" s="4" t="s">
        <v>42</v>
      </c>
      <c r="P227" s="4" t="s">
        <v>42</v>
      </c>
      <c r="Q227" s="4" t="s">
        <v>42</v>
      </c>
      <c r="R227" s="4" t="s">
        <v>42</v>
      </c>
      <c r="S227" s="4" t="s">
        <v>42</v>
      </c>
      <c r="T227" s="4" t="s">
        <v>42</v>
      </c>
    </row>
    <row r="228" spans="1:20" x14ac:dyDescent="0.2">
      <c r="A228" s="22">
        <f t="shared" si="19"/>
        <v>23</v>
      </c>
      <c r="B228" s="22" t="s">
        <v>24</v>
      </c>
      <c r="C228" s="4">
        <v>3694.7</v>
      </c>
      <c r="D228" s="4">
        <v>4652.1000000000004</v>
      </c>
      <c r="E228" s="4">
        <v>4537.5</v>
      </c>
      <c r="F228" s="4">
        <v>135.5</v>
      </c>
      <c r="G228" s="4">
        <v>124.4</v>
      </c>
      <c r="H228" s="4">
        <v>86.3</v>
      </c>
      <c r="I228" s="4">
        <v>6.1</v>
      </c>
      <c r="J228" s="4">
        <v>7.8</v>
      </c>
      <c r="K228" s="4">
        <v>7.9</v>
      </c>
      <c r="L228" s="4">
        <v>3694.7</v>
      </c>
      <c r="M228" s="4">
        <v>4652.1000000000004</v>
      </c>
      <c r="N228" s="4">
        <v>4537.5</v>
      </c>
      <c r="O228" s="4">
        <v>135.5</v>
      </c>
      <c r="P228" s="4">
        <v>124.4</v>
      </c>
      <c r="Q228" s="4">
        <v>86.3</v>
      </c>
      <c r="R228" s="4">
        <v>6.1</v>
      </c>
      <c r="S228" s="4">
        <v>7.8</v>
      </c>
      <c r="T228" s="4">
        <v>7.9</v>
      </c>
    </row>
    <row r="229" spans="1:20" x14ac:dyDescent="0.2">
      <c r="A229" s="22">
        <f t="shared" si="19"/>
        <v>24</v>
      </c>
      <c r="B229" s="22" t="s">
        <v>25</v>
      </c>
      <c r="C229" s="4">
        <v>122.8</v>
      </c>
      <c r="D229" s="4">
        <v>148.5</v>
      </c>
      <c r="E229" s="4">
        <v>160</v>
      </c>
      <c r="F229" s="4">
        <v>125.8</v>
      </c>
      <c r="G229" s="4">
        <v>115.1</v>
      </c>
      <c r="H229" s="4">
        <v>95.4</v>
      </c>
      <c r="I229" s="4">
        <v>1.6</v>
      </c>
      <c r="J229" s="4">
        <v>2</v>
      </c>
      <c r="K229" s="4">
        <v>2.4</v>
      </c>
      <c r="L229" s="4" t="s">
        <v>42</v>
      </c>
      <c r="M229" s="4" t="s">
        <v>42</v>
      </c>
      <c r="N229" s="4" t="s">
        <v>42</v>
      </c>
      <c r="O229" s="4" t="s">
        <v>42</v>
      </c>
      <c r="P229" s="4" t="s">
        <v>42</v>
      </c>
      <c r="Q229" s="4" t="s">
        <v>42</v>
      </c>
      <c r="R229" s="4" t="s">
        <v>42</v>
      </c>
      <c r="S229" s="4" t="s">
        <v>42</v>
      </c>
      <c r="T229" s="4" t="s">
        <v>42</v>
      </c>
    </row>
    <row r="230" spans="1:20" x14ac:dyDescent="0.2">
      <c r="A230" s="22">
        <f t="shared" si="19"/>
        <v>25</v>
      </c>
      <c r="B230" s="22" t="s">
        <v>26</v>
      </c>
      <c r="C230" s="3" t="s">
        <v>42</v>
      </c>
      <c r="D230" s="3" t="s">
        <v>42</v>
      </c>
      <c r="E230" s="3" t="s">
        <v>42</v>
      </c>
      <c r="F230" s="3" t="s">
        <v>42</v>
      </c>
      <c r="G230" s="3" t="s">
        <v>42</v>
      </c>
      <c r="H230" s="3" t="s">
        <v>42</v>
      </c>
      <c r="I230" s="3" t="s">
        <v>42</v>
      </c>
      <c r="J230" s="3" t="s">
        <v>42</v>
      </c>
      <c r="K230" s="3" t="s">
        <v>42</v>
      </c>
      <c r="L230" s="3" t="s">
        <v>42</v>
      </c>
      <c r="M230" s="3" t="s">
        <v>42</v>
      </c>
      <c r="N230" s="3" t="s">
        <v>42</v>
      </c>
      <c r="O230" s="3" t="s">
        <v>42</v>
      </c>
      <c r="P230" s="3" t="s">
        <v>42</v>
      </c>
      <c r="Q230" s="3" t="s">
        <v>42</v>
      </c>
      <c r="R230" s="3" t="s">
        <v>42</v>
      </c>
      <c r="S230" s="3" t="s">
        <v>42</v>
      </c>
      <c r="T230" s="3" t="s">
        <v>42</v>
      </c>
    </row>
    <row r="231" spans="1:20" x14ac:dyDescent="0.2">
      <c r="A231" s="22">
        <f t="shared" si="19"/>
        <v>26</v>
      </c>
      <c r="B231" s="22" t="s">
        <v>27</v>
      </c>
      <c r="C231" s="4" t="s">
        <v>42</v>
      </c>
      <c r="D231" s="4" t="s">
        <v>42</v>
      </c>
      <c r="E231" s="4" t="s">
        <v>42</v>
      </c>
      <c r="F231" s="4" t="s">
        <v>42</v>
      </c>
      <c r="G231" s="4" t="s">
        <v>42</v>
      </c>
      <c r="H231" s="4" t="s">
        <v>42</v>
      </c>
      <c r="I231" s="4" t="s">
        <v>42</v>
      </c>
      <c r="J231" s="4" t="s">
        <v>42</v>
      </c>
      <c r="K231" s="4" t="s">
        <v>42</v>
      </c>
      <c r="L231" s="4">
        <v>957.1</v>
      </c>
      <c r="M231" s="4">
        <v>1198.5</v>
      </c>
      <c r="N231" s="4">
        <v>1398.5</v>
      </c>
      <c r="O231" s="4">
        <v>88.3</v>
      </c>
      <c r="P231" s="4">
        <v>125.2</v>
      </c>
      <c r="Q231" s="4">
        <v>116.7</v>
      </c>
      <c r="R231" s="4">
        <v>3.7</v>
      </c>
      <c r="S231" s="4">
        <v>4.5999999999999996</v>
      </c>
      <c r="T231" s="4">
        <v>5.7</v>
      </c>
    </row>
    <row r="232" spans="1:20" x14ac:dyDescent="0.2">
      <c r="A232" s="33">
        <f t="shared" si="19"/>
        <v>27</v>
      </c>
      <c r="B232" s="33" t="s">
        <v>28</v>
      </c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</row>
    <row r="233" spans="1:20" x14ac:dyDescent="0.2">
      <c r="A233" s="35"/>
      <c r="B233" s="35" t="s">
        <v>60</v>
      </c>
      <c r="C233" s="35">
        <f>SUM(C206:C231)</f>
        <v>29591.599999999999</v>
      </c>
      <c r="D233" s="35">
        <f t="shared" ref="D233:N233" si="20">SUM(D206:D231)</f>
        <v>36549.800000000003</v>
      </c>
      <c r="E233" s="35">
        <f t="shared" si="20"/>
        <v>33364.199999999997</v>
      </c>
      <c r="F233" s="35"/>
      <c r="G233" s="35"/>
      <c r="H233" s="35"/>
      <c r="I233" s="35"/>
      <c r="J233" s="35"/>
      <c r="K233" s="35"/>
      <c r="L233" s="35">
        <f t="shared" si="20"/>
        <v>19968.900000000001</v>
      </c>
      <c r="M233" s="35">
        <f t="shared" si="20"/>
        <v>25445.5</v>
      </c>
      <c r="N233" s="35">
        <f t="shared" si="20"/>
        <v>26978.100000000002</v>
      </c>
      <c r="O233" s="35"/>
      <c r="P233" s="35"/>
      <c r="Q233" s="35"/>
      <c r="R233" s="35"/>
      <c r="S233" s="35"/>
      <c r="T233" s="35"/>
    </row>
    <row r="236" spans="1:20" ht="24" customHeight="1" x14ac:dyDescent="0.2">
      <c r="A236" s="12" t="s">
        <v>73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</row>
    <row r="237" spans="1:20" ht="36.75" customHeight="1" x14ac:dyDescent="0.2">
      <c r="A237" s="14" t="s">
        <v>62</v>
      </c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9" spans="1:20" ht="51.75" customHeight="1" x14ac:dyDescent="0.2">
      <c r="A239" s="15" t="s">
        <v>0</v>
      </c>
      <c r="B239" s="15" t="s">
        <v>1</v>
      </c>
      <c r="C239" s="16" t="s">
        <v>61</v>
      </c>
      <c r="D239" s="17"/>
      <c r="E239" s="18"/>
      <c r="F239" s="19" t="s">
        <v>46</v>
      </c>
      <c r="G239" s="19"/>
      <c r="H239" s="19"/>
      <c r="I239" s="19" t="s">
        <v>63</v>
      </c>
      <c r="J239" s="19"/>
      <c r="K239" s="19"/>
      <c r="L239" s="19" t="s">
        <v>46</v>
      </c>
      <c r="M239" s="19"/>
      <c r="N239" s="19"/>
    </row>
    <row r="240" spans="1:20" x14ac:dyDescent="0.2">
      <c r="A240" s="20"/>
      <c r="B240" s="20"/>
      <c r="C240" s="21">
        <v>2020</v>
      </c>
      <c r="D240" s="21">
        <v>2021</v>
      </c>
      <c r="E240" s="21">
        <v>2022</v>
      </c>
      <c r="F240" s="21">
        <v>2020</v>
      </c>
      <c r="G240" s="21">
        <v>2021</v>
      </c>
      <c r="H240" s="21">
        <v>2022</v>
      </c>
      <c r="I240" s="21">
        <v>2020</v>
      </c>
      <c r="J240" s="21">
        <v>2021</v>
      </c>
      <c r="K240" s="21">
        <v>2022</v>
      </c>
      <c r="L240" s="21">
        <v>2020</v>
      </c>
      <c r="M240" s="21">
        <v>2021</v>
      </c>
      <c r="N240" s="21">
        <v>2022</v>
      </c>
    </row>
    <row r="241" spans="1:14" x14ac:dyDescent="0.2">
      <c r="A241" s="22">
        <v>1</v>
      </c>
      <c r="B241" s="22" t="s">
        <v>2</v>
      </c>
      <c r="C241" s="4">
        <v>82809</v>
      </c>
      <c r="D241" s="4">
        <v>83152</v>
      </c>
      <c r="E241" s="4">
        <v>82168</v>
      </c>
      <c r="F241" s="3">
        <v>98.8</v>
      </c>
      <c r="G241" s="3">
        <v>100.4</v>
      </c>
      <c r="H241" s="3">
        <v>98.8</v>
      </c>
      <c r="I241" s="4">
        <v>58338.8</v>
      </c>
      <c r="J241" s="4">
        <v>63584.7</v>
      </c>
      <c r="K241" s="4">
        <v>70532.3</v>
      </c>
      <c r="L241" s="4">
        <v>107</v>
      </c>
      <c r="M241" s="4">
        <v>109</v>
      </c>
      <c r="N241" s="4">
        <v>110.9</v>
      </c>
    </row>
    <row r="242" spans="1:14" x14ac:dyDescent="0.2">
      <c r="A242" s="22">
        <f>A241+1</f>
        <v>2</v>
      </c>
      <c r="B242" s="22" t="s">
        <v>3</v>
      </c>
      <c r="C242" s="3">
        <v>14895</v>
      </c>
      <c r="D242" s="3">
        <v>14333</v>
      </c>
      <c r="E242" s="3">
        <v>14484</v>
      </c>
      <c r="F242" s="3">
        <v>96.1</v>
      </c>
      <c r="G242" s="3">
        <v>96.2</v>
      </c>
      <c r="H242" s="3">
        <v>101.1</v>
      </c>
      <c r="I242" s="4">
        <v>34896.6</v>
      </c>
      <c r="J242" s="4">
        <v>36883.199999999997</v>
      </c>
      <c r="K242" s="4">
        <v>43039.9</v>
      </c>
      <c r="L242" s="4">
        <v>109.6</v>
      </c>
      <c r="M242" s="4">
        <v>105.8</v>
      </c>
      <c r="N242" s="4">
        <v>116.7</v>
      </c>
    </row>
    <row r="243" spans="1:14" x14ac:dyDescent="0.2">
      <c r="A243" s="22">
        <f t="shared" ref="A243:A267" si="21">A242+1</f>
        <v>3</v>
      </c>
      <c r="B243" s="22" t="s">
        <v>4</v>
      </c>
      <c r="C243" s="4">
        <v>65221</v>
      </c>
      <c r="D243" s="4">
        <v>62801</v>
      </c>
      <c r="E243" s="4">
        <v>62803</v>
      </c>
      <c r="F243" s="4">
        <v>98.6</v>
      </c>
      <c r="G243" s="4">
        <v>96.3</v>
      </c>
      <c r="H243" s="4">
        <v>100</v>
      </c>
      <c r="I243" s="4">
        <v>44386.6</v>
      </c>
      <c r="J243" s="4">
        <v>47721.3</v>
      </c>
      <c r="K243" s="4">
        <v>53470.6</v>
      </c>
      <c r="L243" s="4">
        <v>105.6</v>
      </c>
      <c r="M243" s="4">
        <v>107.5</v>
      </c>
      <c r="N243" s="4">
        <v>112</v>
      </c>
    </row>
    <row r="244" spans="1:14" x14ac:dyDescent="0.2">
      <c r="A244" s="22">
        <f t="shared" si="21"/>
        <v>4</v>
      </c>
      <c r="B244" s="22" t="s">
        <v>5</v>
      </c>
      <c r="C244" s="4">
        <v>9958</v>
      </c>
      <c r="D244" s="4">
        <v>10011</v>
      </c>
      <c r="E244" s="4">
        <v>9838</v>
      </c>
      <c r="F244" s="4">
        <v>99.7</v>
      </c>
      <c r="G244" s="4">
        <v>101.8</v>
      </c>
      <c r="H244" s="4">
        <v>98.3</v>
      </c>
      <c r="I244" s="4">
        <v>34895.9</v>
      </c>
      <c r="J244" s="4">
        <v>38291</v>
      </c>
      <c r="K244" s="4">
        <v>43262</v>
      </c>
      <c r="L244" s="4">
        <v>108.8</v>
      </c>
      <c r="M244" s="4">
        <v>109.7</v>
      </c>
      <c r="N244" s="4">
        <v>113</v>
      </c>
    </row>
    <row r="245" spans="1:14" x14ac:dyDescent="0.2">
      <c r="A245" s="22">
        <f t="shared" si="21"/>
        <v>5</v>
      </c>
      <c r="B245" s="22" t="s">
        <v>6</v>
      </c>
      <c r="C245" s="4">
        <v>102904</v>
      </c>
      <c r="D245" s="4">
        <v>99519</v>
      </c>
      <c r="E245" s="4">
        <v>96915</v>
      </c>
      <c r="F245" s="3">
        <v>101.4</v>
      </c>
      <c r="G245" s="3">
        <v>96.7</v>
      </c>
      <c r="H245" s="3">
        <v>97.4</v>
      </c>
      <c r="I245" s="4">
        <v>41736.199999999997</v>
      </c>
      <c r="J245" s="4">
        <v>46476.5</v>
      </c>
      <c r="K245" s="4">
        <v>52900.3</v>
      </c>
      <c r="L245" s="4">
        <v>105.7</v>
      </c>
      <c r="M245" s="4">
        <v>111.4</v>
      </c>
      <c r="N245" s="4">
        <v>113.8</v>
      </c>
    </row>
    <row r="246" spans="1:14" x14ac:dyDescent="0.2">
      <c r="A246" s="22">
        <f t="shared" si="21"/>
        <v>6</v>
      </c>
      <c r="B246" s="22" t="s">
        <v>7</v>
      </c>
      <c r="C246" s="3">
        <v>83571</v>
      </c>
      <c r="D246" s="3">
        <v>84253</v>
      </c>
      <c r="E246" s="3">
        <v>83592</v>
      </c>
      <c r="F246" s="3">
        <v>100.9</v>
      </c>
      <c r="G246" s="3">
        <v>100.2</v>
      </c>
      <c r="H246" s="3">
        <v>99.5</v>
      </c>
      <c r="I246" s="4">
        <v>46398</v>
      </c>
      <c r="J246" s="4">
        <v>51079</v>
      </c>
      <c r="K246" s="4">
        <v>59112</v>
      </c>
      <c r="L246" s="4">
        <v>107.3</v>
      </c>
      <c r="M246" s="4">
        <v>109.7</v>
      </c>
      <c r="N246" s="4">
        <v>115.5</v>
      </c>
    </row>
    <row r="247" spans="1:14" x14ac:dyDescent="0.2">
      <c r="A247" s="22">
        <f t="shared" si="21"/>
        <v>7</v>
      </c>
      <c r="B247" s="22" t="s">
        <v>8</v>
      </c>
      <c r="C247" s="4">
        <v>79892</v>
      </c>
      <c r="D247" s="4">
        <v>78766</v>
      </c>
      <c r="E247" s="4">
        <v>78442</v>
      </c>
      <c r="F247" s="4">
        <v>98.5</v>
      </c>
      <c r="G247" s="4">
        <v>98.6</v>
      </c>
      <c r="H247" s="4">
        <v>99.6</v>
      </c>
      <c r="I247" s="4">
        <v>37178</v>
      </c>
      <c r="J247" s="4">
        <v>40733</v>
      </c>
      <c r="K247" s="4">
        <v>44912.7</v>
      </c>
      <c r="L247" s="4">
        <v>106.2</v>
      </c>
      <c r="M247" s="4">
        <v>109.6</v>
      </c>
      <c r="N247" s="4">
        <v>110.3</v>
      </c>
    </row>
    <row r="248" spans="1:14" x14ac:dyDescent="0.2">
      <c r="A248" s="22">
        <f t="shared" si="21"/>
        <v>8</v>
      </c>
      <c r="B248" s="22" t="s">
        <v>9</v>
      </c>
      <c r="C248" s="4">
        <v>118794</v>
      </c>
      <c r="D248" s="4">
        <v>114892</v>
      </c>
      <c r="E248" s="4">
        <v>114317</v>
      </c>
      <c r="F248" s="4">
        <v>100.3</v>
      </c>
      <c r="G248" s="4">
        <v>96.7</v>
      </c>
      <c r="H248" s="4">
        <v>99.5</v>
      </c>
      <c r="I248" s="4">
        <v>48184.2</v>
      </c>
      <c r="J248" s="4">
        <v>53302.5</v>
      </c>
      <c r="K248" s="4">
        <v>59026.1</v>
      </c>
      <c r="L248" s="4">
        <v>105.7</v>
      </c>
      <c r="M248" s="4">
        <v>110.6</v>
      </c>
      <c r="N248" s="4">
        <v>110.7</v>
      </c>
    </row>
    <row r="249" spans="1:14" x14ac:dyDescent="0.2">
      <c r="A249" s="22">
        <f t="shared" si="21"/>
        <v>9</v>
      </c>
      <c r="B249" s="22" t="s">
        <v>10</v>
      </c>
      <c r="C249" s="4">
        <v>11910</v>
      </c>
      <c r="D249" s="4">
        <v>11336</v>
      </c>
      <c r="E249" s="4">
        <v>11370</v>
      </c>
      <c r="F249" s="4">
        <v>98.5</v>
      </c>
      <c r="G249" s="4">
        <v>95.2</v>
      </c>
      <c r="H249" s="4">
        <v>100.3</v>
      </c>
      <c r="I249" s="4">
        <v>49889.1</v>
      </c>
      <c r="J249" s="4">
        <v>52722.7</v>
      </c>
      <c r="K249" s="4">
        <v>59207.199999999997</v>
      </c>
      <c r="L249" s="4">
        <v>104.6</v>
      </c>
      <c r="M249" s="4">
        <v>105.7</v>
      </c>
      <c r="N249" s="4">
        <v>112.3</v>
      </c>
    </row>
    <row r="250" spans="1:14" x14ac:dyDescent="0.2">
      <c r="A250" s="22">
        <f t="shared" si="21"/>
        <v>10</v>
      </c>
      <c r="B250" s="22" t="s">
        <v>11</v>
      </c>
      <c r="C250" s="4">
        <v>66622</v>
      </c>
      <c r="D250" s="4">
        <v>67771</v>
      </c>
      <c r="E250" s="4">
        <v>64534</v>
      </c>
      <c r="F250" s="4">
        <v>99.7</v>
      </c>
      <c r="G250" s="4">
        <v>101.7</v>
      </c>
      <c r="H250" s="4">
        <v>95.2</v>
      </c>
      <c r="I250" s="4">
        <v>39910.800000000003</v>
      </c>
      <c r="J250" s="4">
        <v>43950.6</v>
      </c>
      <c r="K250" s="4">
        <v>47547.5</v>
      </c>
      <c r="L250" s="4">
        <v>100.3</v>
      </c>
      <c r="M250" s="4">
        <v>110.1</v>
      </c>
      <c r="N250" s="4">
        <v>108.2</v>
      </c>
    </row>
    <row r="251" spans="1:14" x14ac:dyDescent="0.2">
      <c r="A251" s="22">
        <f t="shared" si="21"/>
        <v>11</v>
      </c>
      <c r="B251" s="22" t="s">
        <v>12</v>
      </c>
      <c r="C251" s="4">
        <v>12633</v>
      </c>
      <c r="D251" s="4">
        <v>12008</v>
      </c>
      <c r="E251" s="4">
        <v>12047</v>
      </c>
      <c r="F251" s="4">
        <v>104.7</v>
      </c>
      <c r="G251" s="4">
        <v>95.1</v>
      </c>
      <c r="H251" s="4">
        <v>100.3</v>
      </c>
      <c r="I251" s="4">
        <v>85311.8</v>
      </c>
      <c r="J251" s="4">
        <v>86862.6</v>
      </c>
      <c r="K251" s="4">
        <v>95496.2</v>
      </c>
      <c r="L251" s="4">
        <v>103.9</v>
      </c>
      <c r="M251" s="4">
        <v>101.8</v>
      </c>
      <c r="N251" s="4">
        <v>109.9</v>
      </c>
    </row>
    <row r="252" spans="1:14" x14ac:dyDescent="0.2">
      <c r="A252" s="22">
        <f t="shared" si="21"/>
        <v>12</v>
      </c>
      <c r="B252" s="22" t="s">
        <v>13</v>
      </c>
      <c r="C252" s="4">
        <v>10371</v>
      </c>
      <c r="D252" s="4">
        <v>10058</v>
      </c>
      <c r="E252" s="4">
        <v>9649</v>
      </c>
      <c r="F252" s="4">
        <v>98</v>
      </c>
      <c r="G252" s="4">
        <v>97</v>
      </c>
      <c r="H252" s="4">
        <v>96</v>
      </c>
      <c r="I252" s="4">
        <v>48780.800000000003</v>
      </c>
      <c r="J252" s="4">
        <v>55876.4</v>
      </c>
      <c r="K252" s="4">
        <v>60880.6</v>
      </c>
      <c r="L252" s="4">
        <v>107</v>
      </c>
      <c r="M252" s="4">
        <v>115</v>
      </c>
      <c r="N252" s="4">
        <v>109</v>
      </c>
    </row>
    <row r="253" spans="1:14" x14ac:dyDescent="0.2">
      <c r="A253" s="22">
        <f t="shared" si="21"/>
        <v>13</v>
      </c>
      <c r="B253" s="22" t="s">
        <v>14</v>
      </c>
      <c r="C253" s="6">
        <v>65661</v>
      </c>
      <c r="D253" s="6">
        <v>65524</v>
      </c>
      <c r="E253" s="4">
        <v>65796</v>
      </c>
      <c r="F253" s="4">
        <v>99.8</v>
      </c>
      <c r="G253" s="4">
        <v>99.8</v>
      </c>
      <c r="H253" s="4">
        <v>100.2</v>
      </c>
      <c r="I253" s="4">
        <v>53850.9</v>
      </c>
      <c r="J253" s="4">
        <v>57641.5</v>
      </c>
      <c r="K253" s="4">
        <v>63543.8</v>
      </c>
      <c r="L253" s="4">
        <v>106.9</v>
      </c>
      <c r="M253" s="4">
        <v>107.3</v>
      </c>
      <c r="N253" s="4">
        <v>109.8</v>
      </c>
    </row>
    <row r="254" spans="1:14" x14ac:dyDescent="0.2">
      <c r="A254" s="22">
        <f t="shared" si="21"/>
        <v>14</v>
      </c>
      <c r="B254" s="22" t="s">
        <v>15</v>
      </c>
      <c r="C254" s="4">
        <v>52989</v>
      </c>
      <c r="D254" s="4">
        <v>52564</v>
      </c>
      <c r="E254" s="4">
        <v>51659</v>
      </c>
      <c r="F254" s="4">
        <v>102.2</v>
      </c>
      <c r="G254" s="4">
        <v>100.4</v>
      </c>
      <c r="H254" s="4">
        <v>98.9</v>
      </c>
      <c r="I254" s="4">
        <v>38930.699999999997</v>
      </c>
      <c r="J254" s="4">
        <v>42832.6</v>
      </c>
      <c r="K254" s="4">
        <v>46580.4</v>
      </c>
      <c r="L254" s="4">
        <v>107</v>
      </c>
      <c r="M254" s="4">
        <v>110</v>
      </c>
      <c r="N254" s="4">
        <v>108.7</v>
      </c>
    </row>
    <row r="255" spans="1:14" x14ac:dyDescent="0.2">
      <c r="A255" s="22">
        <f t="shared" si="21"/>
        <v>15</v>
      </c>
      <c r="B255" s="22" t="s">
        <v>16</v>
      </c>
      <c r="C255" s="4">
        <v>51813</v>
      </c>
      <c r="D255" s="4">
        <v>50703</v>
      </c>
      <c r="E255" s="4">
        <v>49209</v>
      </c>
      <c r="F255" s="4">
        <v>97.53</v>
      </c>
      <c r="G255" s="4">
        <v>97.86</v>
      </c>
      <c r="H255" s="4">
        <v>97.05</v>
      </c>
      <c r="I255" s="4">
        <v>38843.800000000003</v>
      </c>
      <c r="J255" s="4">
        <v>42549.4</v>
      </c>
      <c r="K255" s="4">
        <v>51285.4</v>
      </c>
      <c r="L255" s="4">
        <v>105</v>
      </c>
      <c r="M255" s="4">
        <v>109.5</v>
      </c>
      <c r="N255" s="4">
        <v>120.5</v>
      </c>
    </row>
    <row r="256" spans="1:14" x14ac:dyDescent="0.2">
      <c r="A256" s="22">
        <f t="shared" si="21"/>
        <v>16</v>
      </c>
      <c r="B256" s="22" t="s">
        <v>17</v>
      </c>
      <c r="C256" s="4">
        <v>72600</v>
      </c>
      <c r="D256" s="4">
        <v>72703</v>
      </c>
      <c r="E256" s="4">
        <v>72308</v>
      </c>
      <c r="F256" s="4">
        <v>101.8</v>
      </c>
      <c r="G256" s="4">
        <v>100.1</v>
      </c>
      <c r="H256" s="4">
        <v>99.5</v>
      </c>
      <c r="I256" s="4">
        <v>65869</v>
      </c>
      <c r="J256" s="4">
        <v>71136</v>
      </c>
      <c r="K256" s="4">
        <v>76405</v>
      </c>
      <c r="L256" s="4">
        <v>103.7</v>
      </c>
      <c r="M256" s="4">
        <v>108</v>
      </c>
      <c r="N256" s="4">
        <v>107.4</v>
      </c>
    </row>
    <row r="257" spans="1:17" x14ac:dyDescent="0.2">
      <c r="A257" s="22">
        <f t="shared" si="21"/>
        <v>17</v>
      </c>
      <c r="B257" s="22" t="s">
        <v>18</v>
      </c>
      <c r="C257" s="4">
        <v>90540</v>
      </c>
      <c r="D257" s="4">
        <v>88626</v>
      </c>
      <c r="E257" s="4">
        <v>87466</v>
      </c>
      <c r="F257" s="4">
        <v>98.9</v>
      </c>
      <c r="G257" s="4">
        <v>97.9</v>
      </c>
      <c r="H257" s="4">
        <v>98.7</v>
      </c>
      <c r="I257" s="4">
        <v>38922</v>
      </c>
      <c r="J257" s="4">
        <v>42573</v>
      </c>
      <c r="K257" s="4">
        <v>47980</v>
      </c>
      <c r="L257" s="6">
        <v>104.1</v>
      </c>
      <c r="M257" s="6">
        <v>109.4</v>
      </c>
      <c r="N257" s="6">
        <v>112.7</v>
      </c>
    </row>
    <row r="258" spans="1:17" x14ac:dyDescent="0.2">
      <c r="A258" s="22">
        <f t="shared" si="21"/>
        <v>18</v>
      </c>
      <c r="B258" s="22" t="s">
        <v>19</v>
      </c>
      <c r="C258" s="4">
        <v>8730</v>
      </c>
      <c r="D258" s="4">
        <v>8306</v>
      </c>
      <c r="E258" s="4">
        <v>8044</v>
      </c>
      <c r="F258" s="4">
        <v>97</v>
      </c>
      <c r="G258" s="4">
        <v>92.3</v>
      </c>
      <c r="H258" s="4">
        <v>96.8</v>
      </c>
      <c r="I258" s="4">
        <v>35727.199999999997</v>
      </c>
      <c r="J258" s="4">
        <v>40533.5</v>
      </c>
      <c r="K258" s="4">
        <v>43997.7</v>
      </c>
      <c r="L258" s="4">
        <v>103</v>
      </c>
      <c r="M258" s="4">
        <v>113.4</v>
      </c>
      <c r="N258" s="4">
        <v>108.5</v>
      </c>
    </row>
    <row r="259" spans="1:17" x14ac:dyDescent="0.2">
      <c r="A259" s="22">
        <f t="shared" si="21"/>
        <v>19</v>
      </c>
      <c r="B259" s="22" t="s">
        <v>20</v>
      </c>
      <c r="C259" s="4">
        <v>109702</v>
      </c>
      <c r="D259" s="4">
        <v>111348</v>
      </c>
      <c r="E259" s="4">
        <v>114923</v>
      </c>
      <c r="F259" s="4">
        <v>102.6</v>
      </c>
      <c r="G259" s="4">
        <v>101.5</v>
      </c>
      <c r="H259" s="4">
        <v>103.2</v>
      </c>
      <c r="I259" s="4">
        <v>46885</v>
      </c>
      <c r="J259" s="4">
        <v>50384</v>
      </c>
      <c r="K259" s="4">
        <v>55786</v>
      </c>
      <c r="L259" s="4">
        <v>107</v>
      </c>
      <c r="M259" s="4">
        <v>107.5</v>
      </c>
      <c r="N259" s="4">
        <v>110.7</v>
      </c>
    </row>
    <row r="260" spans="1:17" x14ac:dyDescent="0.2">
      <c r="A260" s="22">
        <f t="shared" si="21"/>
        <v>20</v>
      </c>
      <c r="B260" s="22" t="s">
        <v>21</v>
      </c>
      <c r="C260" s="4">
        <v>21284</v>
      </c>
      <c r="D260" s="4">
        <v>19155</v>
      </c>
      <c r="E260" s="4">
        <v>18201</v>
      </c>
      <c r="F260" s="4">
        <v>92.6</v>
      </c>
      <c r="G260" s="4">
        <v>90</v>
      </c>
      <c r="H260" s="4">
        <v>95</v>
      </c>
      <c r="I260" s="4">
        <v>47245</v>
      </c>
      <c r="J260" s="4">
        <v>51148</v>
      </c>
      <c r="K260" s="4">
        <v>53083</v>
      </c>
      <c r="L260" s="4">
        <v>96.5</v>
      </c>
      <c r="M260" s="4">
        <v>108.3</v>
      </c>
      <c r="N260" s="4">
        <v>103.8</v>
      </c>
    </row>
    <row r="261" spans="1:17" x14ac:dyDescent="0.2">
      <c r="A261" s="22">
        <f t="shared" si="21"/>
        <v>21</v>
      </c>
      <c r="B261" s="22" t="s">
        <v>22</v>
      </c>
      <c r="C261" s="4">
        <v>86444</v>
      </c>
      <c r="D261" s="4">
        <v>86726</v>
      </c>
      <c r="E261" s="4">
        <v>85224</v>
      </c>
      <c r="F261" s="4">
        <v>102.3</v>
      </c>
      <c r="G261" s="4">
        <v>100.5</v>
      </c>
      <c r="H261" s="4">
        <v>98.7</v>
      </c>
      <c r="I261" s="4">
        <v>60148</v>
      </c>
      <c r="J261" s="4">
        <v>59215</v>
      </c>
      <c r="K261" s="4">
        <v>70184</v>
      </c>
      <c r="L261" s="4">
        <v>111.5</v>
      </c>
      <c r="M261" s="4">
        <v>98.3</v>
      </c>
      <c r="N261" s="4">
        <v>118.3</v>
      </c>
    </row>
    <row r="262" spans="1:17" x14ac:dyDescent="0.2">
      <c r="A262" s="22">
        <f t="shared" si="21"/>
        <v>22</v>
      </c>
      <c r="B262" s="22" t="s">
        <v>23</v>
      </c>
      <c r="C262" s="4">
        <v>9300</v>
      </c>
      <c r="D262" s="4">
        <v>8772</v>
      </c>
      <c r="E262" s="4">
        <v>8566</v>
      </c>
      <c r="F262" s="4">
        <v>97.2</v>
      </c>
      <c r="G262" s="4">
        <v>99.3</v>
      </c>
      <c r="H262" s="4">
        <v>99.8</v>
      </c>
      <c r="I262" s="4">
        <v>30067.4</v>
      </c>
      <c r="J262" s="4">
        <v>32817.4</v>
      </c>
      <c r="K262" s="4">
        <v>37523.9</v>
      </c>
      <c r="L262" s="4">
        <v>108.7</v>
      </c>
      <c r="M262" s="4">
        <v>109</v>
      </c>
      <c r="N262" s="4">
        <v>114.3</v>
      </c>
    </row>
    <row r="263" spans="1:17" x14ac:dyDescent="0.2">
      <c r="A263" s="22">
        <f t="shared" si="21"/>
        <v>23</v>
      </c>
      <c r="B263" s="22" t="s">
        <v>24</v>
      </c>
      <c r="C263" s="4">
        <v>164490</v>
      </c>
      <c r="D263" s="4">
        <v>163927</v>
      </c>
      <c r="E263" s="4">
        <v>162082</v>
      </c>
      <c r="F263" s="4">
        <v>99</v>
      </c>
      <c r="G263" s="4">
        <v>99.7</v>
      </c>
      <c r="H263" s="4">
        <v>98.7</v>
      </c>
      <c r="I263" s="4">
        <v>45902</v>
      </c>
      <c r="J263" s="4">
        <v>50258</v>
      </c>
      <c r="K263" s="4">
        <v>56175.5</v>
      </c>
      <c r="L263" s="4">
        <v>105.3</v>
      </c>
      <c r="M263" s="4">
        <v>109.6</v>
      </c>
      <c r="N263" s="4">
        <v>111.7</v>
      </c>
    </row>
    <row r="264" spans="1:17" x14ac:dyDescent="0.2">
      <c r="A264" s="22">
        <f t="shared" si="21"/>
        <v>24</v>
      </c>
      <c r="B264" s="22" t="s">
        <v>25</v>
      </c>
      <c r="C264" s="4">
        <v>18279</v>
      </c>
      <c r="D264" s="4">
        <v>18004</v>
      </c>
      <c r="E264" s="4">
        <v>17339</v>
      </c>
      <c r="F264" s="4">
        <v>92.8</v>
      </c>
      <c r="G264" s="4">
        <v>98.5</v>
      </c>
      <c r="H264" s="4">
        <v>96.3</v>
      </c>
      <c r="I264" s="4">
        <v>47426.1</v>
      </c>
      <c r="J264" s="4">
        <v>51984.5</v>
      </c>
      <c r="K264" s="4">
        <v>58863.4</v>
      </c>
      <c r="L264" s="4">
        <v>107.1</v>
      </c>
      <c r="M264" s="4">
        <v>109.6</v>
      </c>
      <c r="N264" s="4">
        <v>113.2</v>
      </c>
    </row>
    <row r="265" spans="1:17" x14ac:dyDescent="0.2">
      <c r="A265" s="22">
        <f t="shared" si="21"/>
        <v>25</v>
      </c>
      <c r="B265" s="22" t="s">
        <v>26</v>
      </c>
      <c r="C265" s="3" t="s">
        <v>42</v>
      </c>
      <c r="D265" s="3" t="s">
        <v>42</v>
      </c>
      <c r="E265" s="3" t="s">
        <v>42</v>
      </c>
      <c r="F265" s="3" t="s">
        <v>42</v>
      </c>
      <c r="G265" s="3" t="s">
        <v>42</v>
      </c>
      <c r="H265" s="3" t="s">
        <v>42</v>
      </c>
      <c r="I265" s="3" t="s">
        <v>42</v>
      </c>
      <c r="J265" s="3" t="s">
        <v>42</v>
      </c>
      <c r="K265" s="3" t="s">
        <v>42</v>
      </c>
      <c r="L265" s="3" t="s">
        <v>42</v>
      </c>
      <c r="M265" s="3" t="s">
        <v>42</v>
      </c>
      <c r="N265" s="3" t="s">
        <v>42</v>
      </c>
    </row>
    <row r="266" spans="1:17" x14ac:dyDescent="0.2">
      <c r="A266" s="22">
        <f t="shared" si="21"/>
        <v>26</v>
      </c>
      <c r="B266" s="22" t="s">
        <v>27</v>
      </c>
      <c r="C266" s="4">
        <v>75183</v>
      </c>
      <c r="D266" s="4">
        <v>74370</v>
      </c>
      <c r="E266" s="4">
        <v>73004</v>
      </c>
      <c r="F266" s="4">
        <v>99.2</v>
      </c>
      <c r="G266" s="4">
        <v>98.9</v>
      </c>
      <c r="H266" s="4">
        <v>98.2</v>
      </c>
      <c r="I266" s="4">
        <v>55526</v>
      </c>
      <c r="J266" s="4">
        <v>58001</v>
      </c>
      <c r="K266" s="4">
        <v>63619</v>
      </c>
      <c r="L266" s="4">
        <v>106.8</v>
      </c>
      <c r="M266" s="4">
        <v>104.5</v>
      </c>
      <c r="N266" s="4">
        <v>109.7</v>
      </c>
    </row>
    <row r="267" spans="1:17" x14ac:dyDescent="0.2">
      <c r="A267" s="33">
        <f t="shared" si="21"/>
        <v>27</v>
      </c>
      <c r="B267" s="33" t="s">
        <v>28</v>
      </c>
      <c r="C267" s="34"/>
      <c r="D267" s="34"/>
      <c r="E267" s="34"/>
      <c r="F267" s="34"/>
      <c r="G267" s="34"/>
      <c r="H267" s="34"/>
      <c r="I267" s="34">
        <f>SUM(I241:I266)/25</f>
        <v>47009.995999999999</v>
      </c>
      <c r="J267" s="34">
        <f t="shared" ref="J267:K267" si="22">SUM(J241:J266)/25</f>
        <v>50742.295999999995</v>
      </c>
      <c r="K267" s="34">
        <f t="shared" si="22"/>
        <v>56576.58</v>
      </c>
      <c r="L267" s="34"/>
      <c r="M267" s="34">
        <f>J267/I267*100</f>
        <v>107.93937527669645</v>
      </c>
      <c r="N267" s="34">
        <f>K267/J267*100</f>
        <v>111.49787151925487</v>
      </c>
    </row>
    <row r="268" spans="1:17" x14ac:dyDescent="0.2">
      <c r="A268" s="35"/>
      <c r="B268" s="35" t="s">
        <v>60</v>
      </c>
      <c r="C268" s="36">
        <f>SUM(C241:C266)</f>
        <v>1486595</v>
      </c>
      <c r="D268" s="36">
        <f t="shared" ref="D268:E268" si="23">SUM(D241:D266)</f>
        <v>1469628</v>
      </c>
      <c r="E268" s="36">
        <f t="shared" si="23"/>
        <v>1453980</v>
      </c>
      <c r="F268" s="36"/>
      <c r="G268" s="36">
        <f>D268/C268*100</f>
        <v>98.858666953676021</v>
      </c>
      <c r="H268" s="36">
        <f>E268/D268*100</f>
        <v>98.93524075480326</v>
      </c>
      <c r="I268" s="36"/>
      <c r="J268" s="36"/>
      <c r="K268" s="36"/>
      <c r="L268" s="36"/>
      <c r="M268" s="36"/>
      <c r="N268" s="36"/>
    </row>
    <row r="271" spans="1:17" ht="27.75" customHeight="1" x14ac:dyDescent="0.2">
      <c r="A271" s="12" t="s">
        <v>72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</row>
    <row r="272" spans="1:17" ht="59.25" customHeight="1" x14ac:dyDescent="0.2">
      <c r="A272" s="14" t="s">
        <v>67</v>
      </c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</row>
    <row r="274" spans="1:17" ht="73.5" customHeight="1" x14ac:dyDescent="0.2">
      <c r="A274" s="15" t="s">
        <v>0</v>
      </c>
      <c r="B274" s="15" t="s">
        <v>1</v>
      </c>
      <c r="C274" s="16" t="s">
        <v>68</v>
      </c>
      <c r="D274" s="17"/>
      <c r="E274" s="18"/>
      <c r="F274" s="19" t="s">
        <v>69</v>
      </c>
      <c r="G274" s="19"/>
      <c r="H274" s="19"/>
      <c r="I274" s="19" t="s">
        <v>46</v>
      </c>
      <c r="J274" s="19"/>
      <c r="K274" s="19"/>
      <c r="L274" s="19" t="s">
        <v>70</v>
      </c>
      <c r="M274" s="19"/>
      <c r="N274" s="19"/>
      <c r="O274" s="19" t="s">
        <v>71</v>
      </c>
      <c r="P274" s="19"/>
      <c r="Q274" s="19"/>
    </row>
    <row r="275" spans="1:17" x14ac:dyDescent="0.2">
      <c r="A275" s="20"/>
      <c r="B275" s="20"/>
      <c r="C275" s="21">
        <v>2020</v>
      </c>
      <c r="D275" s="21">
        <v>2021</v>
      </c>
      <c r="E275" s="21">
        <v>2022</v>
      </c>
      <c r="F275" s="21">
        <v>2020</v>
      </c>
      <c r="G275" s="21">
        <v>2021</v>
      </c>
      <c r="H275" s="21">
        <v>2022</v>
      </c>
      <c r="I275" s="21">
        <v>2020</v>
      </c>
      <c r="J275" s="21">
        <v>2021</v>
      </c>
      <c r="K275" s="21">
        <v>2022</v>
      </c>
      <c r="L275" s="21">
        <v>2020</v>
      </c>
      <c r="M275" s="21">
        <v>2021</v>
      </c>
      <c r="N275" s="21">
        <v>2022</v>
      </c>
      <c r="O275" s="21">
        <v>2020</v>
      </c>
      <c r="P275" s="21">
        <v>2021</v>
      </c>
      <c r="Q275" s="21">
        <v>2022</v>
      </c>
    </row>
    <row r="276" spans="1:17" x14ac:dyDescent="0.2">
      <c r="A276" s="22">
        <v>1</v>
      </c>
      <c r="B276" s="22" t="s">
        <v>2</v>
      </c>
      <c r="C276" s="4">
        <v>4.0999999999999996</v>
      </c>
      <c r="D276" s="4">
        <v>0.9</v>
      </c>
      <c r="E276" s="4">
        <v>0.7</v>
      </c>
      <c r="F276" s="3">
        <v>8356</v>
      </c>
      <c r="G276" s="3">
        <v>1799</v>
      </c>
      <c r="H276" s="3">
        <v>1487</v>
      </c>
      <c r="I276" s="4">
        <v>610</v>
      </c>
      <c r="J276" s="4">
        <v>21.5</v>
      </c>
      <c r="K276" s="4">
        <v>82.7</v>
      </c>
      <c r="L276" s="4">
        <v>6230</v>
      </c>
      <c r="M276" s="4">
        <v>7123</v>
      </c>
      <c r="N276" s="4">
        <v>4349</v>
      </c>
      <c r="O276" s="4">
        <v>2</v>
      </c>
      <c r="P276" s="4">
        <v>0.4</v>
      </c>
      <c r="Q276" s="4">
        <v>0.5</v>
      </c>
    </row>
    <row r="277" spans="1:17" x14ac:dyDescent="0.2">
      <c r="A277" s="22">
        <f>A276+1</f>
        <v>2</v>
      </c>
      <c r="B277" s="22" t="s">
        <v>3</v>
      </c>
      <c r="C277" s="3">
        <v>3.53</v>
      </c>
      <c r="D277" s="3">
        <v>0.65</v>
      </c>
      <c r="E277" s="3">
        <v>0.3</v>
      </c>
      <c r="F277" s="3">
        <v>1256</v>
      </c>
      <c r="G277" s="3">
        <v>221</v>
      </c>
      <c r="H277" s="3">
        <v>103</v>
      </c>
      <c r="I277" s="4">
        <v>760</v>
      </c>
      <c r="J277" s="4">
        <v>17.600000000000001</v>
      </c>
      <c r="K277" s="4">
        <v>46.6</v>
      </c>
      <c r="L277" s="4">
        <v>219</v>
      </c>
      <c r="M277" s="4">
        <v>291</v>
      </c>
      <c r="N277" s="4">
        <v>425</v>
      </c>
      <c r="O277" s="4">
        <v>5.7</v>
      </c>
      <c r="P277" s="4">
        <v>0.76</v>
      </c>
      <c r="Q277" s="4">
        <v>0.24</v>
      </c>
    </row>
    <row r="278" spans="1:17" x14ac:dyDescent="0.2">
      <c r="A278" s="22">
        <f t="shared" ref="A278:A302" si="24">A277+1</f>
        <v>3</v>
      </c>
      <c r="B278" s="22" t="s">
        <v>4</v>
      </c>
      <c r="C278" s="4">
        <v>4.5</v>
      </c>
      <c r="D278" s="4">
        <v>0.9</v>
      </c>
      <c r="E278" s="4">
        <v>0.7</v>
      </c>
      <c r="F278" s="4">
        <v>5693</v>
      </c>
      <c r="G278" s="4">
        <v>1212</v>
      </c>
      <c r="H278" s="4">
        <v>903</v>
      </c>
      <c r="I278" s="4">
        <v>470</v>
      </c>
      <c r="J278" s="4">
        <v>21.3</v>
      </c>
      <c r="K278" s="4">
        <v>74.5</v>
      </c>
      <c r="L278" s="4">
        <v>2774</v>
      </c>
      <c r="M278" s="4">
        <v>2013</v>
      </c>
      <c r="N278" s="4">
        <v>1947</v>
      </c>
      <c r="O278" s="4">
        <v>2.1</v>
      </c>
      <c r="P278" s="4">
        <v>0.7</v>
      </c>
      <c r="Q278" s="4">
        <v>0.5</v>
      </c>
    </row>
    <row r="279" spans="1:17" x14ac:dyDescent="0.2">
      <c r="A279" s="22">
        <f t="shared" si="24"/>
        <v>4</v>
      </c>
      <c r="B279" s="22" t="s">
        <v>5</v>
      </c>
      <c r="C279" s="4">
        <v>5.5</v>
      </c>
      <c r="D279" s="4">
        <v>1.3</v>
      </c>
      <c r="E279" s="4">
        <v>1.1000000000000001</v>
      </c>
      <c r="F279" s="4">
        <v>1419</v>
      </c>
      <c r="G279" s="4">
        <v>349</v>
      </c>
      <c r="H279" s="4">
        <v>280</v>
      </c>
      <c r="I279" s="4">
        <v>337</v>
      </c>
      <c r="J279" s="4">
        <v>25</v>
      </c>
      <c r="K279" s="4">
        <v>80</v>
      </c>
      <c r="L279" s="4">
        <v>460</v>
      </c>
      <c r="M279" s="4">
        <v>637</v>
      </c>
      <c r="N279" s="4">
        <v>761</v>
      </c>
      <c r="O279" s="4">
        <v>3.2</v>
      </c>
      <c r="P279" s="4">
        <v>0.6</v>
      </c>
      <c r="Q279" s="4">
        <v>0.4</v>
      </c>
    </row>
    <row r="280" spans="1:17" x14ac:dyDescent="0.2">
      <c r="A280" s="22">
        <f t="shared" si="24"/>
        <v>5</v>
      </c>
      <c r="B280" s="22" t="s">
        <v>6</v>
      </c>
      <c r="C280" s="4">
        <v>3.2</v>
      </c>
      <c r="D280" s="4">
        <v>0.7</v>
      </c>
      <c r="E280" s="4">
        <v>0.5</v>
      </c>
      <c r="F280" s="3">
        <v>6637</v>
      </c>
      <c r="G280" s="3">
        <v>1419</v>
      </c>
      <c r="H280" s="3">
        <v>1016</v>
      </c>
      <c r="I280" s="4">
        <v>400</v>
      </c>
      <c r="J280" s="4">
        <v>21.4</v>
      </c>
      <c r="K280" s="4">
        <v>71.599999999999994</v>
      </c>
      <c r="L280" s="4">
        <v>5002</v>
      </c>
      <c r="M280" s="4">
        <v>3138</v>
      </c>
      <c r="N280" s="4">
        <v>3033</v>
      </c>
      <c r="O280" s="4">
        <v>1.3</v>
      </c>
      <c r="P280" s="4">
        <v>0.5</v>
      </c>
      <c r="Q280" s="4">
        <v>0.4</v>
      </c>
    </row>
    <row r="281" spans="1:17" x14ac:dyDescent="0.2">
      <c r="A281" s="22">
        <f t="shared" si="24"/>
        <v>6</v>
      </c>
      <c r="B281" s="22" t="s">
        <v>7</v>
      </c>
      <c r="C281" s="3">
        <v>6.2</v>
      </c>
      <c r="D281" s="3">
        <v>0.8</v>
      </c>
      <c r="E281" s="3">
        <v>0.6</v>
      </c>
      <c r="F281" s="3">
        <v>9332</v>
      </c>
      <c r="G281" s="3">
        <v>1268</v>
      </c>
      <c r="H281" s="3">
        <v>881</v>
      </c>
      <c r="I281" s="4">
        <v>723.4</v>
      </c>
      <c r="J281" s="4">
        <v>13.6</v>
      </c>
      <c r="K281" s="4">
        <v>69.5</v>
      </c>
      <c r="L281" s="4">
        <v>5866</v>
      </c>
      <c r="M281" s="4">
        <v>4884</v>
      </c>
      <c r="N281" s="4">
        <v>4635</v>
      </c>
      <c r="O281" s="4">
        <v>1.6</v>
      </c>
      <c r="P281" s="4">
        <v>0.3</v>
      </c>
      <c r="Q281" s="4">
        <v>0.2</v>
      </c>
    </row>
    <row r="282" spans="1:17" x14ac:dyDescent="0.2">
      <c r="A282" s="22">
        <f t="shared" si="24"/>
        <v>7</v>
      </c>
      <c r="B282" s="22" t="s">
        <v>8</v>
      </c>
      <c r="C282" s="4">
        <v>4.17</v>
      </c>
      <c r="D282" s="4">
        <v>0.46</v>
      </c>
      <c r="E282" s="4">
        <v>0.36</v>
      </c>
      <c r="F282" s="4">
        <v>9367</v>
      </c>
      <c r="G282" s="4">
        <v>1024</v>
      </c>
      <c r="H282" s="4">
        <v>812</v>
      </c>
      <c r="I282" s="4">
        <v>1400</v>
      </c>
      <c r="J282" s="4">
        <v>10.9</v>
      </c>
      <c r="K282" s="4">
        <v>79.2</v>
      </c>
      <c r="L282" s="4">
        <v>4086</v>
      </c>
      <c r="M282" s="4">
        <v>5145</v>
      </c>
      <c r="N282" s="4">
        <v>3994</v>
      </c>
      <c r="O282" s="4">
        <v>2.2999999999999998</v>
      </c>
      <c r="P282" s="4">
        <v>0.2</v>
      </c>
      <c r="Q282" s="4">
        <v>0.2</v>
      </c>
    </row>
    <row r="283" spans="1:17" x14ac:dyDescent="0.2">
      <c r="A283" s="22">
        <f t="shared" si="24"/>
        <v>8</v>
      </c>
      <c r="B283" s="22" t="s">
        <v>9</v>
      </c>
      <c r="C283" s="4">
        <v>6.1</v>
      </c>
      <c r="D283" s="4">
        <v>0.9</v>
      </c>
      <c r="E283" s="4">
        <v>0.7</v>
      </c>
      <c r="F283" s="4">
        <v>15633</v>
      </c>
      <c r="G283" s="4">
        <v>2398</v>
      </c>
      <c r="H283" s="4">
        <v>1804</v>
      </c>
      <c r="I283" s="4">
        <v>1216.5999999999999</v>
      </c>
      <c r="J283" s="4">
        <v>15.3</v>
      </c>
      <c r="K283" s="4">
        <v>75.2</v>
      </c>
      <c r="L283" s="4">
        <v>8436</v>
      </c>
      <c r="M283" s="4">
        <v>11436</v>
      </c>
      <c r="N283" s="4">
        <v>6407</v>
      </c>
      <c r="O283" s="4">
        <v>2</v>
      </c>
      <c r="P283" s="4">
        <v>0.4</v>
      </c>
      <c r="Q283" s="4">
        <v>0.4</v>
      </c>
    </row>
    <row r="284" spans="1:17" x14ac:dyDescent="0.2">
      <c r="A284" s="22">
        <f t="shared" si="24"/>
        <v>9</v>
      </c>
      <c r="B284" s="22" t="s">
        <v>10</v>
      </c>
      <c r="C284" s="4">
        <v>2.2000000000000002</v>
      </c>
      <c r="D284" s="4">
        <v>1.4</v>
      </c>
      <c r="E284" s="4">
        <v>1.1000000000000001</v>
      </c>
      <c r="F284" s="4">
        <v>430</v>
      </c>
      <c r="G284" s="4">
        <v>265</v>
      </c>
      <c r="H284" s="4">
        <v>207</v>
      </c>
      <c r="I284" s="4">
        <v>159.30000000000001</v>
      </c>
      <c r="J284" s="4">
        <v>61.6</v>
      </c>
      <c r="K284" s="4">
        <v>78.099999999999994</v>
      </c>
      <c r="L284" s="4">
        <v>138</v>
      </c>
      <c r="M284" s="4">
        <v>143</v>
      </c>
      <c r="N284" s="4">
        <v>169</v>
      </c>
      <c r="O284" s="4">
        <v>2.2000000000000002</v>
      </c>
      <c r="P284" s="4">
        <v>1.6</v>
      </c>
      <c r="Q284" s="4">
        <v>1.3</v>
      </c>
    </row>
    <row r="285" spans="1:17" x14ac:dyDescent="0.2">
      <c r="A285" s="22">
        <f t="shared" si="24"/>
        <v>10</v>
      </c>
      <c r="B285" s="22" t="s">
        <v>11</v>
      </c>
      <c r="C285" s="4">
        <v>4.9000000000000004</v>
      </c>
      <c r="D285" s="4">
        <v>0.6</v>
      </c>
      <c r="E285" s="4">
        <v>0.34</v>
      </c>
      <c r="F285" s="4">
        <v>6550</v>
      </c>
      <c r="G285" s="4">
        <v>812</v>
      </c>
      <c r="H285" s="4">
        <v>456</v>
      </c>
      <c r="I285" s="4">
        <v>1131.3</v>
      </c>
      <c r="J285" s="4">
        <v>12.4</v>
      </c>
      <c r="K285" s="4">
        <v>56.2</v>
      </c>
      <c r="L285" s="4">
        <v>9623</v>
      </c>
      <c r="M285" s="4">
        <v>11492</v>
      </c>
      <c r="N285" s="4">
        <v>12634</v>
      </c>
      <c r="O285" s="4">
        <v>1.7</v>
      </c>
      <c r="P285" s="4">
        <v>0.25</v>
      </c>
      <c r="Q285" s="4">
        <v>0.2</v>
      </c>
    </row>
    <row r="286" spans="1:17" x14ac:dyDescent="0.2">
      <c r="A286" s="22">
        <f t="shared" si="24"/>
        <v>11</v>
      </c>
      <c r="B286" s="22" t="s">
        <v>12</v>
      </c>
      <c r="C286" s="4">
        <v>2.2999999999999998</v>
      </c>
      <c r="D286" s="4">
        <v>1.6</v>
      </c>
      <c r="E286" s="4">
        <v>1.5</v>
      </c>
      <c r="F286" s="4">
        <v>327</v>
      </c>
      <c r="G286" s="4">
        <v>224</v>
      </c>
      <c r="H286" s="4">
        <v>217</v>
      </c>
      <c r="I286" s="4">
        <v>95.6</v>
      </c>
      <c r="J286" s="4">
        <v>68.5</v>
      </c>
      <c r="K286" s="4">
        <v>96.9</v>
      </c>
      <c r="L286" s="3" t="s">
        <v>42</v>
      </c>
      <c r="M286" s="3" t="s">
        <v>42</v>
      </c>
      <c r="N286" s="3" t="s">
        <v>42</v>
      </c>
      <c r="O286" s="4">
        <v>0.5</v>
      </c>
      <c r="P286" s="4">
        <v>0.4</v>
      </c>
      <c r="Q286" s="4">
        <v>0.9</v>
      </c>
    </row>
    <row r="287" spans="1:17" x14ac:dyDescent="0.2">
      <c r="A287" s="22">
        <f t="shared" si="24"/>
        <v>12</v>
      </c>
      <c r="B287" s="22" t="s">
        <v>13</v>
      </c>
      <c r="C287" s="4">
        <v>2</v>
      </c>
      <c r="D287" s="4">
        <v>1</v>
      </c>
      <c r="E287" s="4">
        <v>1</v>
      </c>
      <c r="F287" s="4">
        <v>444</v>
      </c>
      <c r="G287" s="4">
        <v>259</v>
      </c>
      <c r="H287" s="4">
        <v>228</v>
      </c>
      <c r="I287" s="4">
        <v>178</v>
      </c>
      <c r="J287" s="4">
        <v>58</v>
      </c>
      <c r="K287" s="4">
        <v>88</v>
      </c>
      <c r="L287" s="4">
        <v>363</v>
      </c>
      <c r="M287" s="4">
        <v>227</v>
      </c>
      <c r="N287" s="4">
        <v>202</v>
      </c>
      <c r="O287" s="4">
        <v>1.85</v>
      </c>
      <c r="P287" s="4">
        <v>1.61</v>
      </c>
      <c r="Q287" s="4">
        <v>1.4</v>
      </c>
    </row>
    <row r="288" spans="1:17" x14ac:dyDescent="0.2">
      <c r="A288" s="22">
        <f t="shared" si="24"/>
        <v>13</v>
      </c>
      <c r="B288" s="22" t="s">
        <v>14</v>
      </c>
      <c r="C288" s="4">
        <v>1.3</v>
      </c>
      <c r="D288" s="4">
        <v>4.5</v>
      </c>
      <c r="E288" s="4">
        <v>1.6</v>
      </c>
      <c r="F288" s="4">
        <v>1913</v>
      </c>
      <c r="G288" s="4">
        <v>6635</v>
      </c>
      <c r="H288" s="4">
        <v>2311</v>
      </c>
      <c r="I288" s="3" t="s">
        <v>42</v>
      </c>
      <c r="J288" s="4">
        <v>346.8</v>
      </c>
      <c r="K288" s="4">
        <v>34.799999999999997</v>
      </c>
      <c r="L288" s="4">
        <v>1883</v>
      </c>
      <c r="M288" s="4">
        <v>2372</v>
      </c>
      <c r="N288" s="4">
        <v>4617</v>
      </c>
      <c r="O288" s="4">
        <v>1.1000000000000001</v>
      </c>
      <c r="P288" s="4">
        <v>2.9</v>
      </c>
      <c r="Q288" s="4">
        <v>0.3</v>
      </c>
    </row>
    <row r="289" spans="1:17" x14ac:dyDescent="0.2">
      <c r="A289" s="22">
        <f t="shared" si="24"/>
        <v>14</v>
      </c>
      <c r="B289" s="22" t="s">
        <v>15</v>
      </c>
      <c r="C289" s="4">
        <v>1.49</v>
      </c>
      <c r="D289" s="4">
        <v>0.4</v>
      </c>
      <c r="E289" s="4">
        <v>0.3</v>
      </c>
      <c r="F289" s="4">
        <v>1778</v>
      </c>
      <c r="G289" s="4">
        <v>488</v>
      </c>
      <c r="H289" s="4">
        <v>364</v>
      </c>
      <c r="I289" s="4">
        <v>480</v>
      </c>
      <c r="J289" s="4">
        <v>27.4</v>
      </c>
      <c r="K289" s="4">
        <v>74.599999999999994</v>
      </c>
      <c r="L289" s="4">
        <v>3437</v>
      </c>
      <c r="M289" s="4">
        <v>3450</v>
      </c>
      <c r="N289" s="4">
        <v>3696</v>
      </c>
      <c r="O289" s="4">
        <v>0.7</v>
      </c>
      <c r="P289" s="4">
        <v>2.8</v>
      </c>
      <c r="Q289" s="4">
        <v>3.3</v>
      </c>
    </row>
    <row r="290" spans="1:17" x14ac:dyDescent="0.2">
      <c r="A290" s="22">
        <f t="shared" si="24"/>
        <v>15</v>
      </c>
      <c r="B290" s="22" t="s">
        <v>16</v>
      </c>
      <c r="C290" s="4">
        <v>2.4</v>
      </c>
      <c r="D290" s="4">
        <v>1.2</v>
      </c>
      <c r="E290" s="4">
        <v>0.7</v>
      </c>
      <c r="F290" s="4">
        <v>2313</v>
      </c>
      <c r="G290" s="4">
        <v>1165</v>
      </c>
      <c r="H290" s="4">
        <v>812</v>
      </c>
      <c r="I290" s="4">
        <v>177.51</v>
      </c>
      <c r="J290" s="4">
        <v>50.37</v>
      </c>
      <c r="K290" s="4">
        <v>69.7</v>
      </c>
      <c r="L290" s="4">
        <v>1464</v>
      </c>
      <c r="M290" s="4">
        <v>2213</v>
      </c>
      <c r="N290" s="4">
        <v>2071</v>
      </c>
      <c r="O290" s="4">
        <v>1.6</v>
      </c>
      <c r="P290" s="4">
        <v>0.5</v>
      </c>
      <c r="Q290" s="4">
        <v>0.4</v>
      </c>
    </row>
    <row r="291" spans="1:17" x14ac:dyDescent="0.2">
      <c r="A291" s="22">
        <f t="shared" si="24"/>
        <v>16</v>
      </c>
      <c r="B291" s="22" t="s">
        <v>17</v>
      </c>
      <c r="C291" s="4">
        <v>1.86</v>
      </c>
      <c r="D291" s="4">
        <v>0.65</v>
      </c>
      <c r="E291" s="4">
        <v>0.52</v>
      </c>
      <c r="F291" s="4">
        <v>1903</v>
      </c>
      <c r="G291" s="4">
        <v>668</v>
      </c>
      <c r="H291" s="4">
        <v>532</v>
      </c>
      <c r="I291" s="4">
        <v>324.7</v>
      </c>
      <c r="J291" s="4">
        <v>35.1</v>
      </c>
      <c r="K291" s="4">
        <v>79.599999999999994</v>
      </c>
      <c r="L291" s="4">
        <v>2478</v>
      </c>
      <c r="M291" s="4">
        <v>2959</v>
      </c>
      <c r="N291" s="4">
        <v>2546</v>
      </c>
      <c r="O291" s="4">
        <v>0.78</v>
      </c>
      <c r="P291" s="4">
        <v>0.25</v>
      </c>
      <c r="Q291" s="4">
        <v>0.23</v>
      </c>
    </row>
    <row r="292" spans="1:17" x14ac:dyDescent="0.2">
      <c r="A292" s="22">
        <f t="shared" si="24"/>
        <v>17</v>
      </c>
      <c r="B292" s="22" t="s">
        <v>18</v>
      </c>
      <c r="C292" s="4">
        <v>4.3099999999999996</v>
      </c>
      <c r="D292" s="4">
        <v>0.7</v>
      </c>
      <c r="E292" s="4">
        <v>0.39</v>
      </c>
      <c r="F292" s="4">
        <v>7136</v>
      </c>
      <c r="G292" s="4">
        <v>1145</v>
      </c>
      <c r="H292" s="4">
        <v>649</v>
      </c>
      <c r="I292" s="4">
        <v>580</v>
      </c>
      <c r="J292" s="4">
        <v>16</v>
      </c>
      <c r="K292" s="4">
        <v>56.7</v>
      </c>
      <c r="L292" s="4">
        <v>3793</v>
      </c>
      <c r="M292" s="4">
        <v>4463</v>
      </c>
      <c r="N292" s="4">
        <v>4727</v>
      </c>
      <c r="O292" s="4">
        <v>2</v>
      </c>
      <c r="P292" s="4">
        <v>0.3</v>
      </c>
      <c r="Q292" s="4">
        <v>0.2</v>
      </c>
    </row>
    <row r="293" spans="1:17" x14ac:dyDescent="0.2">
      <c r="A293" s="22">
        <f t="shared" si="24"/>
        <v>18</v>
      </c>
      <c r="B293" s="22" t="s">
        <v>19</v>
      </c>
      <c r="C293" s="4">
        <v>2.2000000000000002</v>
      </c>
      <c r="D293" s="4">
        <v>0.6</v>
      </c>
      <c r="E293" s="3" t="s">
        <v>42</v>
      </c>
      <c r="F293" s="4">
        <v>446</v>
      </c>
      <c r="G293" s="4">
        <v>124</v>
      </c>
      <c r="H293" s="4">
        <v>82</v>
      </c>
      <c r="I293" s="4">
        <v>270</v>
      </c>
      <c r="J293" s="4">
        <v>27.8</v>
      </c>
      <c r="K293" s="4">
        <v>66.099999999999994</v>
      </c>
      <c r="L293" s="4">
        <v>235</v>
      </c>
      <c r="M293" s="4">
        <v>182</v>
      </c>
      <c r="N293" s="4">
        <v>246</v>
      </c>
      <c r="O293" s="3" t="s">
        <v>42</v>
      </c>
      <c r="P293" s="3" t="s">
        <v>42</v>
      </c>
      <c r="Q293" s="3" t="s">
        <v>42</v>
      </c>
    </row>
    <row r="294" spans="1:17" x14ac:dyDescent="0.2">
      <c r="A294" s="22">
        <f t="shared" si="24"/>
        <v>19</v>
      </c>
      <c r="B294" s="22" t="s">
        <v>20</v>
      </c>
      <c r="C294" s="4">
        <v>3.32</v>
      </c>
      <c r="D294" s="4">
        <v>0.26</v>
      </c>
      <c r="E294" s="4">
        <v>0.2</v>
      </c>
      <c r="F294" s="4">
        <v>7473</v>
      </c>
      <c r="G294" s="4">
        <v>578</v>
      </c>
      <c r="H294" s="4">
        <v>515</v>
      </c>
      <c r="I294" s="4">
        <v>13900</v>
      </c>
      <c r="J294" s="4">
        <v>7.7</v>
      </c>
      <c r="K294" s="4">
        <v>89.1</v>
      </c>
      <c r="L294" s="4">
        <v>5789</v>
      </c>
      <c r="M294" s="4">
        <v>6486</v>
      </c>
      <c r="N294" s="4">
        <v>4963</v>
      </c>
      <c r="O294" s="4">
        <v>1.33</v>
      </c>
      <c r="P294" s="4">
        <v>0.24</v>
      </c>
      <c r="Q294" s="4">
        <v>0.17</v>
      </c>
    </row>
    <row r="295" spans="1:17" x14ac:dyDescent="0.2">
      <c r="A295" s="22">
        <f t="shared" si="24"/>
        <v>20</v>
      </c>
      <c r="B295" s="22" t="s">
        <v>21</v>
      </c>
      <c r="C295" s="4">
        <v>1.77</v>
      </c>
      <c r="D295" s="4">
        <v>0.59</v>
      </c>
      <c r="E295" s="4">
        <v>0.66</v>
      </c>
      <c r="F295" s="4">
        <v>714</v>
      </c>
      <c r="G295" s="4">
        <v>235</v>
      </c>
      <c r="H295" s="4">
        <v>262</v>
      </c>
      <c r="I295" s="4">
        <v>277.8</v>
      </c>
      <c r="J295" s="4">
        <v>32.9</v>
      </c>
      <c r="K295" s="4">
        <v>111.5</v>
      </c>
      <c r="L295" s="4">
        <v>739</v>
      </c>
      <c r="M295" s="4">
        <v>2390</v>
      </c>
      <c r="N295" s="4">
        <v>1060</v>
      </c>
      <c r="O295" s="4">
        <v>0.97</v>
      </c>
      <c r="P295" s="4">
        <v>0.1</v>
      </c>
      <c r="Q295" s="4">
        <v>0.25</v>
      </c>
    </row>
    <row r="296" spans="1:17" x14ac:dyDescent="0.2">
      <c r="A296" s="22">
        <f t="shared" si="24"/>
        <v>21</v>
      </c>
      <c r="B296" s="22" t="s">
        <v>22</v>
      </c>
      <c r="C296" s="4">
        <v>3.3</v>
      </c>
      <c r="D296" s="4">
        <v>1.2</v>
      </c>
      <c r="E296" s="4">
        <v>0.9</v>
      </c>
      <c r="F296" s="4">
        <v>4984</v>
      </c>
      <c r="G296" s="4">
        <v>1865</v>
      </c>
      <c r="H296" s="4">
        <v>1363</v>
      </c>
      <c r="I296" s="4">
        <v>455.6</v>
      </c>
      <c r="J296" s="4">
        <v>37.4</v>
      </c>
      <c r="K296" s="4">
        <v>73.099999999999994</v>
      </c>
      <c r="L296" s="4">
        <v>3969</v>
      </c>
      <c r="M296" s="4">
        <v>3893</v>
      </c>
      <c r="N296" s="4">
        <v>2717</v>
      </c>
      <c r="O296" s="4">
        <v>1.3</v>
      </c>
      <c r="P296" s="4">
        <v>0.5</v>
      </c>
      <c r="Q296" s="4">
        <v>0.6</v>
      </c>
    </row>
    <row r="297" spans="1:17" x14ac:dyDescent="0.2">
      <c r="A297" s="22">
        <f t="shared" si="24"/>
        <v>22</v>
      </c>
      <c r="B297" s="22" t="s">
        <v>23</v>
      </c>
      <c r="C297" s="4">
        <v>2.2999999999999998</v>
      </c>
      <c r="D297" s="4">
        <v>0.2</v>
      </c>
      <c r="E297" s="4">
        <v>0.1</v>
      </c>
      <c r="F297" s="4">
        <v>697</v>
      </c>
      <c r="G297" s="4">
        <v>71</v>
      </c>
      <c r="H297" s="4">
        <v>39</v>
      </c>
      <c r="I297" s="4">
        <v>1549</v>
      </c>
      <c r="J297" s="4">
        <v>10</v>
      </c>
      <c r="K297" s="4">
        <v>55</v>
      </c>
      <c r="L297" s="4">
        <v>918</v>
      </c>
      <c r="M297" s="4">
        <v>1187</v>
      </c>
      <c r="N297" s="4">
        <v>1046</v>
      </c>
      <c r="O297" s="4">
        <v>1</v>
      </c>
      <c r="P297" s="4">
        <v>0.1</v>
      </c>
      <c r="Q297" s="4">
        <v>0.1</v>
      </c>
    </row>
    <row r="298" spans="1:17" x14ac:dyDescent="0.2">
      <c r="A298" s="22">
        <f t="shared" si="24"/>
        <v>23</v>
      </c>
      <c r="B298" s="22" t="s">
        <v>24</v>
      </c>
      <c r="C298" s="4">
        <v>0.7</v>
      </c>
      <c r="D298" s="4">
        <v>0.6</v>
      </c>
      <c r="E298" s="4">
        <v>0.5</v>
      </c>
      <c r="F298" s="4">
        <v>5342</v>
      </c>
      <c r="G298" s="4">
        <v>1962</v>
      </c>
      <c r="H298" s="4">
        <v>1680</v>
      </c>
      <c r="I298" s="3" t="s">
        <v>42</v>
      </c>
      <c r="J298" s="3">
        <v>36.700000000000003</v>
      </c>
      <c r="K298" s="4">
        <v>85.6</v>
      </c>
      <c r="L298" s="4">
        <v>4638</v>
      </c>
      <c r="M298" s="4">
        <v>5887</v>
      </c>
      <c r="N298" s="4">
        <v>6598</v>
      </c>
      <c r="O298" s="4">
        <v>1.3</v>
      </c>
      <c r="P298" s="4">
        <v>0.5</v>
      </c>
      <c r="Q298" s="4">
        <v>0.3</v>
      </c>
    </row>
    <row r="299" spans="1:17" x14ac:dyDescent="0.2">
      <c r="A299" s="22">
        <f t="shared" si="24"/>
        <v>24</v>
      </c>
      <c r="B299" s="22" t="s">
        <v>25</v>
      </c>
      <c r="C299" s="4">
        <v>4.3</v>
      </c>
      <c r="D299" s="4">
        <v>1.7</v>
      </c>
      <c r="E299" s="4">
        <v>1.3</v>
      </c>
      <c r="F299" s="4">
        <v>1170</v>
      </c>
      <c r="G299" s="4">
        <v>1178</v>
      </c>
      <c r="H299" s="4">
        <v>1060</v>
      </c>
      <c r="I299" s="4">
        <v>110.9</v>
      </c>
      <c r="J299" s="4">
        <v>100.7</v>
      </c>
      <c r="K299" s="4">
        <v>89.9</v>
      </c>
      <c r="L299" s="4">
        <v>3330</v>
      </c>
      <c r="M299" s="4">
        <v>4116</v>
      </c>
      <c r="N299" s="3" t="s">
        <v>42</v>
      </c>
      <c r="O299" s="4">
        <v>2.8</v>
      </c>
      <c r="P299" s="4">
        <v>1</v>
      </c>
      <c r="Q299" s="3" t="s">
        <v>42</v>
      </c>
    </row>
    <row r="300" spans="1:17" x14ac:dyDescent="0.2">
      <c r="A300" s="22">
        <f t="shared" si="24"/>
        <v>25</v>
      </c>
      <c r="B300" s="22" t="s">
        <v>26</v>
      </c>
      <c r="C300" s="3" t="s">
        <v>42</v>
      </c>
      <c r="D300" s="3" t="s">
        <v>42</v>
      </c>
      <c r="E300" s="3" t="s">
        <v>42</v>
      </c>
      <c r="F300" s="3" t="s">
        <v>42</v>
      </c>
      <c r="G300" s="3" t="s">
        <v>42</v>
      </c>
      <c r="H300" s="3" t="s">
        <v>42</v>
      </c>
      <c r="I300" s="3" t="s">
        <v>42</v>
      </c>
      <c r="J300" s="3" t="s">
        <v>42</v>
      </c>
      <c r="K300" s="3" t="s">
        <v>42</v>
      </c>
      <c r="L300" s="3" t="s">
        <v>42</v>
      </c>
      <c r="M300" s="3" t="s">
        <v>42</v>
      </c>
      <c r="N300" s="3" t="s">
        <v>42</v>
      </c>
      <c r="O300" s="3" t="s">
        <v>42</v>
      </c>
      <c r="P300" s="3" t="s">
        <v>42</v>
      </c>
      <c r="Q300" s="3" t="s">
        <v>42</v>
      </c>
    </row>
    <row r="301" spans="1:17" x14ac:dyDescent="0.2">
      <c r="A301" s="22">
        <f t="shared" si="24"/>
        <v>26</v>
      </c>
      <c r="B301" s="22" t="s">
        <v>27</v>
      </c>
      <c r="C301" s="4">
        <v>2.88</v>
      </c>
      <c r="D301" s="4">
        <v>0.9</v>
      </c>
      <c r="E301" s="4">
        <v>0.88</v>
      </c>
      <c r="F301" s="4">
        <v>12489</v>
      </c>
      <c r="G301" s="4">
        <v>8224</v>
      </c>
      <c r="H301" s="4">
        <v>5648</v>
      </c>
      <c r="I301" s="4">
        <v>227.7</v>
      </c>
      <c r="J301" s="4">
        <v>65.8</v>
      </c>
      <c r="K301" s="4">
        <v>68.7</v>
      </c>
      <c r="L301" s="4">
        <v>3439</v>
      </c>
      <c r="M301" s="4">
        <v>4158</v>
      </c>
      <c r="N301" s="4">
        <v>3311</v>
      </c>
      <c r="O301" s="4">
        <v>1.3</v>
      </c>
      <c r="P301" s="4">
        <v>0.4</v>
      </c>
      <c r="Q301" s="4">
        <v>0.4</v>
      </c>
    </row>
    <row r="302" spans="1:17" x14ac:dyDescent="0.2">
      <c r="A302" s="33">
        <f t="shared" si="24"/>
        <v>27</v>
      </c>
      <c r="B302" s="33" t="s">
        <v>28</v>
      </c>
      <c r="C302" s="34">
        <f>SUM(C276:C301)/25</f>
        <v>3.2331999999999992</v>
      </c>
      <c r="D302" s="34">
        <f t="shared" ref="D302:E302" si="25">SUM(D276:D301)/25</f>
        <v>0.98839999999999995</v>
      </c>
      <c r="E302" s="34">
        <f t="shared" si="25"/>
        <v>0.67799999999999994</v>
      </c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</row>
    <row r="303" spans="1:17" x14ac:dyDescent="0.2">
      <c r="A303" s="35"/>
      <c r="B303" s="35" t="s">
        <v>60</v>
      </c>
      <c r="C303" s="36"/>
      <c r="D303" s="36"/>
      <c r="E303" s="36"/>
      <c r="F303" s="36">
        <f t="shared" ref="F303:N303" si="26">SUM(F276:F301)</f>
        <v>113802</v>
      </c>
      <c r="G303" s="36">
        <f t="shared" si="26"/>
        <v>35588</v>
      </c>
      <c r="H303" s="36">
        <f t="shared" si="26"/>
        <v>23711</v>
      </c>
      <c r="I303" s="36"/>
      <c r="J303" s="36">
        <f>G303/F303*100</f>
        <v>31.271858139575752</v>
      </c>
      <c r="K303" s="36">
        <f>H303/G303*100</f>
        <v>66.626390918287058</v>
      </c>
      <c r="L303" s="36">
        <f t="shared" si="26"/>
        <v>79309</v>
      </c>
      <c r="M303" s="36">
        <f t="shared" si="26"/>
        <v>90285</v>
      </c>
      <c r="N303" s="36">
        <f t="shared" si="26"/>
        <v>76154</v>
      </c>
      <c r="O303" s="36"/>
      <c r="P303" s="36"/>
      <c r="Q303" s="36"/>
    </row>
    <row r="305" spans="1:20" ht="28.5" customHeight="1" x14ac:dyDescent="0.2">
      <c r="A305" s="12" t="s">
        <v>101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</row>
    <row r="306" spans="1:20" ht="44.25" customHeight="1" x14ac:dyDescent="0.2">
      <c r="A306" s="14" t="s">
        <v>85</v>
      </c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</row>
    <row r="308" spans="1:20" ht="51.75" customHeight="1" x14ac:dyDescent="0.2">
      <c r="A308" s="15" t="s">
        <v>0</v>
      </c>
      <c r="B308" s="15" t="s">
        <v>1</v>
      </c>
      <c r="C308" s="16" t="s">
        <v>74</v>
      </c>
      <c r="D308" s="17"/>
      <c r="E308" s="18"/>
      <c r="F308" s="19" t="s">
        <v>76</v>
      </c>
      <c r="G308" s="19"/>
      <c r="H308" s="19"/>
      <c r="I308" s="19" t="s">
        <v>75</v>
      </c>
      <c r="J308" s="19"/>
      <c r="K308" s="19"/>
      <c r="L308" s="19" t="s">
        <v>77</v>
      </c>
      <c r="M308" s="19"/>
      <c r="N308" s="19"/>
      <c r="O308" s="24" t="s">
        <v>84</v>
      </c>
      <c r="P308" s="24"/>
      <c r="Q308" s="24"/>
      <c r="R308" s="19" t="s">
        <v>46</v>
      </c>
      <c r="S308" s="19"/>
      <c r="T308" s="19"/>
    </row>
    <row r="309" spans="1:20" x14ac:dyDescent="0.2">
      <c r="A309" s="20"/>
      <c r="B309" s="20"/>
      <c r="C309" s="21">
        <v>2020</v>
      </c>
      <c r="D309" s="21">
        <v>2021</v>
      </c>
      <c r="E309" s="21">
        <v>2022</v>
      </c>
      <c r="F309" s="21">
        <v>2020</v>
      </c>
      <c r="G309" s="21">
        <v>2021</v>
      </c>
      <c r="H309" s="21">
        <v>2022</v>
      </c>
      <c r="I309" s="21">
        <v>2020</v>
      </c>
      <c r="J309" s="21">
        <v>2021</v>
      </c>
      <c r="K309" s="21">
        <v>2022</v>
      </c>
      <c r="L309" s="21">
        <v>2020</v>
      </c>
      <c r="M309" s="21">
        <v>2021</v>
      </c>
      <c r="N309" s="21">
        <v>2022</v>
      </c>
      <c r="O309" s="21">
        <v>2020</v>
      </c>
      <c r="P309" s="21">
        <v>2021</v>
      </c>
      <c r="Q309" s="21">
        <v>2022</v>
      </c>
      <c r="R309" s="21">
        <v>2020</v>
      </c>
      <c r="S309" s="21">
        <v>2021</v>
      </c>
      <c r="T309" s="21">
        <v>2022</v>
      </c>
    </row>
    <row r="310" spans="1:20" x14ac:dyDescent="0.2">
      <c r="A310" s="22">
        <v>1</v>
      </c>
      <c r="B310" s="22" t="s">
        <v>2</v>
      </c>
      <c r="C310" s="4">
        <v>352032</v>
      </c>
      <c r="D310" s="4">
        <v>349190</v>
      </c>
      <c r="E310" s="4">
        <v>303357</v>
      </c>
      <c r="F310" s="3">
        <v>-2071</v>
      </c>
      <c r="G310" s="3">
        <v>-2842</v>
      </c>
      <c r="H310" s="3">
        <f t="shared" ref="H310:H333" si="27">E310-D310</f>
        <v>-45833</v>
      </c>
      <c r="I310" s="4">
        <v>99.4</v>
      </c>
      <c r="J310" s="4">
        <v>99.2</v>
      </c>
      <c r="K310" s="4">
        <v>86.9</v>
      </c>
      <c r="L310" s="4">
        <v>353068</v>
      </c>
      <c r="M310" s="4">
        <v>350611</v>
      </c>
      <c r="N310" s="4">
        <v>304800</v>
      </c>
      <c r="O310" s="4">
        <v>208968</v>
      </c>
      <c r="P310" s="4">
        <v>201102</v>
      </c>
      <c r="Q310" s="4" t="s">
        <v>42</v>
      </c>
      <c r="R310" s="4">
        <v>101.4</v>
      </c>
      <c r="S310" s="4">
        <v>99.6</v>
      </c>
      <c r="T310" s="4" t="s">
        <v>42</v>
      </c>
    </row>
    <row r="311" spans="1:20" x14ac:dyDescent="0.2">
      <c r="A311" s="22">
        <f>A310+1</f>
        <v>2</v>
      </c>
      <c r="B311" s="22" t="s">
        <v>3</v>
      </c>
      <c r="C311" s="3">
        <v>62222</v>
      </c>
      <c r="D311" s="3">
        <v>61374</v>
      </c>
      <c r="E311" s="3">
        <v>60848</v>
      </c>
      <c r="F311" s="3">
        <v>-280</v>
      </c>
      <c r="G311" s="3">
        <v>-848</v>
      </c>
      <c r="H311" s="3">
        <f t="shared" si="27"/>
        <v>-526</v>
      </c>
      <c r="I311" s="4">
        <v>99.6</v>
      </c>
      <c r="J311" s="4">
        <v>98.6</v>
      </c>
      <c r="K311" s="4">
        <v>99.1</v>
      </c>
      <c r="L311" s="4">
        <v>62362</v>
      </c>
      <c r="M311" s="4">
        <v>61374</v>
      </c>
      <c r="N311" s="4">
        <v>61111</v>
      </c>
      <c r="O311" s="4">
        <v>33649</v>
      </c>
      <c r="P311" s="4">
        <v>34198</v>
      </c>
      <c r="Q311" s="4">
        <v>34000</v>
      </c>
      <c r="R311" s="4">
        <v>99.7</v>
      </c>
      <c r="S311" s="4">
        <v>101.6</v>
      </c>
      <c r="T311" s="4">
        <v>99.4</v>
      </c>
    </row>
    <row r="312" spans="1:20" x14ac:dyDescent="0.2">
      <c r="A312" s="22">
        <f t="shared" ref="A312:A336" si="28">A311+1</f>
        <v>3</v>
      </c>
      <c r="B312" s="22" t="s">
        <v>4</v>
      </c>
      <c r="C312" s="4">
        <v>225019</v>
      </c>
      <c r="D312" s="4">
        <v>224645</v>
      </c>
      <c r="E312" s="4">
        <v>223191</v>
      </c>
      <c r="F312" s="4">
        <v>83</v>
      </c>
      <c r="G312" s="4">
        <v>-374</v>
      </c>
      <c r="H312" s="3">
        <f t="shared" si="27"/>
        <v>-1454</v>
      </c>
      <c r="I312" s="4">
        <v>100.04</v>
      </c>
      <c r="J312" s="4">
        <v>99.8</v>
      </c>
      <c r="K312" s="4">
        <v>99.4</v>
      </c>
      <c r="L312" s="4">
        <v>224978</v>
      </c>
      <c r="M312" s="4">
        <v>224940</v>
      </c>
      <c r="N312" s="4">
        <v>223918</v>
      </c>
      <c r="O312" s="4">
        <v>126802</v>
      </c>
      <c r="P312" s="4">
        <v>129697</v>
      </c>
      <c r="Q312" s="4" t="s">
        <v>42</v>
      </c>
      <c r="R312" s="4">
        <v>99.8</v>
      </c>
      <c r="S312" s="4">
        <v>102.3</v>
      </c>
      <c r="T312" s="4" t="s">
        <v>42</v>
      </c>
    </row>
    <row r="313" spans="1:20" x14ac:dyDescent="0.2">
      <c r="A313" s="22">
        <f t="shared" si="28"/>
        <v>4</v>
      </c>
      <c r="B313" s="22" t="s">
        <v>5</v>
      </c>
      <c r="C313" s="4">
        <v>52874</v>
      </c>
      <c r="D313" s="4">
        <v>50361</v>
      </c>
      <c r="E313" s="4">
        <v>49825</v>
      </c>
      <c r="F313" s="4">
        <v>-300</v>
      </c>
      <c r="G313" s="4">
        <v>-2513</v>
      </c>
      <c r="H313" s="3">
        <f t="shared" si="27"/>
        <v>-536</v>
      </c>
      <c r="I313" s="4">
        <v>99.4</v>
      </c>
      <c r="J313" s="4">
        <v>95.2</v>
      </c>
      <c r="K313" s="4">
        <v>98.9</v>
      </c>
      <c r="L313" s="4">
        <v>53025</v>
      </c>
      <c r="M313" s="4">
        <v>51618</v>
      </c>
      <c r="N313" s="4">
        <v>50093</v>
      </c>
      <c r="O313" s="4">
        <v>27111</v>
      </c>
      <c r="P313" s="4">
        <v>26763</v>
      </c>
      <c r="Q313" s="4">
        <v>26648</v>
      </c>
      <c r="R313" s="4">
        <v>99.5</v>
      </c>
      <c r="S313" s="4">
        <v>98.7</v>
      </c>
      <c r="T313" s="4">
        <v>99.57</v>
      </c>
    </row>
    <row r="314" spans="1:20" x14ac:dyDescent="0.2">
      <c r="A314" s="22">
        <f t="shared" si="28"/>
        <v>5</v>
      </c>
      <c r="B314" s="22" t="s">
        <v>6</v>
      </c>
      <c r="C314" s="4">
        <v>354780</v>
      </c>
      <c r="D314" s="4">
        <v>350827</v>
      </c>
      <c r="E314" s="4">
        <v>346771</v>
      </c>
      <c r="F314" s="3">
        <v>-4600</v>
      </c>
      <c r="G314" s="3">
        <v>-3953</v>
      </c>
      <c r="H314" s="3">
        <f t="shared" si="27"/>
        <v>-4056</v>
      </c>
      <c r="I314" s="4">
        <v>98.7</v>
      </c>
      <c r="J314" s="4">
        <v>98.9</v>
      </c>
      <c r="K314" s="4">
        <v>98.8</v>
      </c>
      <c r="L314" s="4">
        <v>357080</v>
      </c>
      <c r="M314" s="4">
        <v>352790</v>
      </c>
      <c r="N314" s="4">
        <v>350700</v>
      </c>
      <c r="O314" s="4">
        <v>206168</v>
      </c>
      <c r="P314" s="4">
        <v>202000</v>
      </c>
      <c r="Q314" s="4">
        <v>203586</v>
      </c>
      <c r="R314" s="4">
        <v>101.2</v>
      </c>
      <c r="S314" s="4">
        <v>98</v>
      </c>
      <c r="T314" s="4">
        <v>108</v>
      </c>
    </row>
    <row r="315" spans="1:20" x14ac:dyDescent="0.2">
      <c r="A315" s="22">
        <f t="shared" si="28"/>
        <v>6</v>
      </c>
      <c r="B315" s="22" t="s">
        <v>7</v>
      </c>
      <c r="C315" s="3">
        <v>315494</v>
      </c>
      <c r="D315" s="3">
        <v>319899</v>
      </c>
      <c r="E315" s="3">
        <v>318112</v>
      </c>
      <c r="F315" s="3">
        <v>-1932</v>
      </c>
      <c r="G315" s="3">
        <v>4405</v>
      </c>
      <c r="H315" s="3">
        <f t="shared" si="27"/>
        <v>-1787</v>
      </c>
      <c r="I315" s="4">
        <v>99.4</v>
      </c>
      <c r="J315" s="4">
        <v>101.4</v>
      </c>
      <c r="K315" s="4">
        <v>99.4</v>
      </c>
      <c r="L315" s="4">
        <v>316460</v>
      </c>
      <c r="M315" s="4">
        <v>317697</v>
      </c>
      <c r="N315" s="4">
        <v>319005</v>
      </c>
      <c r="O315" s="4">
        <v>174683</v>
      </c>
      <c r="P315" s="4">
        <v>174329</v>
      </c>
      <c r="Q315" s="4" t="s">
        <v>42</v>
      </c>
      <c r="R315" s="4">
        <v>98.9</v>
      </c>
      <c r="S315" s="4">
        <v>99.8</v>
      </c>
      <c r="T315" s="4" t="s">
        <v>42</v>
      </c>
    </row>
    <row r="316" spans="1:20" x14ac:dyDescent="0.2">
      <c r="A316" s="22">
        <f t="shared" si="28"/>
        <v>7</v>
      </c>
      <c r="B316" s="22" t="s">
        <v>8</v>
      </c>
      <c r="C316" s="4">
        <v>401505</v>
      </c>
      <c r="D316" s="4">
        <v>399983</v>
      </c>
      <c r="E316" s="4">
        <v>360687</v>
      </c>
      <c r="F316" s="4">
        <v>-3093</v>
      </c>
      <c r="G316" s="4">
        <v>-1522</v>
      </c>
      <c r="H316" s="3">
        <f t="shared" si="27"/>
        <v>-39296</v>
      </c>
      <c r="I316" s="4">
        <v>99.2</v>
      </c>
      <c r="J316" s="4">
        <v>99.6</v>
      </c>
      <c r="K316" s="4">
        <v>90.2</v>
      </c>
      <c r="L316" s="4">
        <v>403052</v>
      </c>
      <c r="M316" s="4">
        <v>400744</v>
      </c>
      <c r="N316" s="4">
        <v>361105</v>
      </c>
      <c r="O316" s="4">
        <v>225586</v>
      </c>
      <c r="P316" s="4">
        <v>225451</v>
      </c>
      <c r="Q316" s="4" t="s">
        <v>42</v>
      </c>
      <c r="R316" s="4">
        <v>95.9</v>
      </c>
      <c r="S316" s="4">
        <v>99.9</v>
      </c>
      <c r="T316" s="4" t="s">
        <v>42</v>
      </c>
    </row>
    <row r="317" spans="1:20" x14ac:dyDescent="0.2">
      <c r="A317" s="22">
        <f t="shared" si="28"/>
        <v>8</v>
      </c>
      <c r="B317" s="22" t="s">
        <v>9</v>
      </c>
      <c r="C317" s="4">
        <v>493256</v>
      </c>
      <c r="D317" s="4">
        <v>498260</v>
      </c>
      <c r="E317" s="4">
        <v>489735</v>
      </c>
      <c r="F317" s="4">
        <v>3897</v>
      </c>
      <c r="G317" s="4">
        <v>5004</v>
      </c>
      <c r="H317" s="3">
        <f t="shared" si="27"/>
        <v>-8525</v>
      </c>
      <c r="I317" s="4">
        <v>100.8</v>
      </c>
      <c r="J317" s="4">
        <v>101</v>
      </c>
      <c r="K317" s="4">
        <v>98.3</v>
      </c>
      <c r="L317" s="4">
        <v>491308</v>
      </c>
      <c r="M317" s="4">
        <v>495758</v>
      </c>
      <c r="N317" s="4">
        <v>490149</v>
      </c>
      <c r="O317" s="4">
        <v>282742</v>
      </c>
      <c r="P317" s="4">
        <v>283420</v>
      </c>
      <c r="Q317" s="4">
        <v>292113</v>
      </c>
      <c r="R317" s="4">
        <v>103.1</v>
      </c>
      <c r="S317" s="4">
        <v>100.2</v>
      </c>
      <c r="T317" s="4">
        <v>103.1</v>
      </c>
    </row>
    <row r="318" spans="1:20" x14ac:dyDescent="0.2">
      <c r="A318" s="22">
        <f t="shared" si="28"/>
        <v>9</v>
      </c>
      <c r="B318" s="22" t="s">
        <v>10</v>
      </c>
      <c r="C318" s="4">
        <v>35345</v>
      </c>
      <c r="D318" s="4">
        <v>34778</v>
      </c>
      <c r="E318" s="4">
        <v>34002</v>
      </c>
      <c r="F318" s="4">
        <v>-369</v>
      </c>
      <c r="G318" s="4">
        <v>-567</v>
      </c>
      <c r="H318" s="3">
        <f t="shared" si="27"/>
        <v>-776</v>
      </c>
      <c r="I318" s="4">
        <v>-1</v>
      </c>
      <c r="J318" s="4">
        <v>-1.6</v>
      </c>
      <c r="K318" s="4">
        <v>-0.7</v>
      </c>
      <c r="L318" s="4">
        <v>35530</v>
      </c>
      <c r="M318" s="4">
        <v>35062</v>
      </c>
      <c r="N318" s="4">
        <v>34132</v>
      </c>
      <c r="O318" s="4">
        <v>18820</v>
      </c>
      <c r="P318" s="4">
        <v>18676</v>
      </c>
      <c r="Q318" s="4" t="s">
        <v>42</v>
      </c>
      <c r="R318" s="4">
        <v>99.3</v>
      </c>
      <c r="S318" s="4">
        <v>99.2</v>
      </c>
      <c r="T318" s="4" t="s">
        <v>42</v>
      </c>
    </row>
    <row r="319" spans="1:20" x14ac:dyDescent="0.2">
      <c r="A319" s="22">
        <f t="shared" si="28"/>
        <v>10</v>
      </c>
      <c r="B319" s="22" t="s">
        <v>11</v>
      </c>
      <c r="C319" s="4">
        <v>277393</v>
      </c>
      <c r="D319" s="4">
        <v>277021</v>
      </c>
      <c r="E319" s="4">
        <v>265965</v>
      </c>
      <c r="F319" s="4">
        <v>464</v>
      </c>
      <c r="G319" s="4">
        <v>-372</v>
      </c>
      <c r="H319" s="3">
        <f t="shared" si="27"/>
        <v>-11056</v>
      </c>
      <c r="I319" s="4">
        <v>100.2</v>
      </c>
      <c r="J319" s="4">
        <v>99.9</v>
      </c>
      <c r="K319" s="4">
        <v>99.6</v>
      </c>
      <c r="L319" s="4">
        <v>277161</v>
      </c>
      <c r="M319" s="4">
        <v>277207</v>
      </c>
      <c r="N319" s="4">
        <v>266450</v>
      </c>
      <c r="O319" s="4">
        <v>156102</v>
      </c>
      <c r="P319" s="4">
        <v>159399</v>
      </c>
      <c r="Q319" s="4" t="s">
        <v>42</v>
      </c>
      <c r="R319" s="4">
        <v>99.8</v>
      </c>
      <c r="S319" s="4">
        <v>102.1</v>
      </c>
      <c r="T319" s="4" t="s">
        <v>42</v>
      </c>
    </row>
    <row r="320" spans="1:20" x14ac:dyDescent="0.2">
      <c r="A320" s="22">
        <f t="shared" si="28"/>
        <v>11</v>
      </c>
      <c r="B320" s="22" t="s">
        <v>12</v>
      </c>
      <c r="C320" s="4">
        <v>23399</v>
      </c>
      <c r="D320" s="4">
        <v>23570</v>
      </c>
      <c r="E320" s="4">
        <v>23563</v>
      </c>
      <c r="F320" s="6" t="s">
        <v>42</v>
      </c>
      <c r="G320" s="4">
        <v>171</v>
      </c>
      <c r="H320" s="3">
        <f t="shared" si="27"/>
        <v>-7</v>
      </c>
      <c r="I320" s="6" t="s">
        <v>42</v>
      </c>
      <c r="J320" s="4">
        <v>100.7</v>
      </c>
      <c r="K320" s="4">
        <v>100</v>
      </c>
      <c r="L320" s="6">
        <v>25956</v>
      </c>
      <c r="M320" s="4">
        <v>23458</v>
      </c>
      <c r="N320" s="4">
        <v>23567</v>
      </c>
      <c r="O320" s="4">
        <v>14451</v>
      </c>
      <c r="P320" s="4">
        <v>14579</v>
      </c>
      <c r="Q320" s="4">
        <v>14666</v>
      </c>
      <c r="R320" s="4">
        <v>100.7</v>
      </c>
      <c r="S320" s="4">
        <v>100.9</v>
      </c>
      <c r="T320" s="4">
        <v>100.6</v>
      </c>
    </row>
    <row r="321" spans="1:20" x14ac:dyDescent="0.2">
      <c r="A321" s="22">
        <f t="shared" si="28"/>
        <v>12</v>
      </c>
      <c r="B321" s="22" t="s">
        <v>13</v>
      </c>
      <c r="C321" s="4">
        <v>37256</v>
      </c>
      <c r="D321" s="4">
        <v>36832</v>
      </c>
      <c r="E321" s="4">
        <v>36520</v>
      </c>
      <c r="F321" s="4">
        <v>-443</v>
      </c>
      <c r="G321" s="4">
        <v>-424</v>
      </c>
      <c r="H321" s="3">
        <f t="shared" si="27"/>
        <v>-312</v>
      </c>
      <c r="I321" s="4">
        <v>-1</v>
      </c>
      <c r="J321" s="4">
        <v>-1</v>
      </c>
      <c r="K321" s="4">
        <v>-1</v>
      </c>
      <c r="L321" s="4">
        <v>37478</v>
      </c>
      <c r="M321" s="4">
        <v>37044</v>
      </c>
      <c r="N321" s="4">
        <v>36676</v>
      </c>
      <c r="O321" s="4">
        <v>20383</v>
      </c>
      <c r="P321" s="4">
        <v>20609</v>
      </c>
      <c r="Q321" s="4">
        <v>20900</v>
      </c>
      <c r="R321" s="4">
        <v>99</v>
      </c>
      <c r="S321" s="4">
        <v>101</v>
      </c>
      <c r="T321" s="4">
        <v>101</v>
      </c>
    </row>
    <row r="322" spans="1:20" x14ac:dyDescent="0.2">
      <c r="A322" s="22">
        <f t="shared" si="28"/>
        <v>13</v>
      </c>
      <c r="B322" s="22" t="s">
        <v>14</v>
      </c>
      <c r="C322" s="4">
        <v>281023</v>
      </c>
      <c r="D322" s="4">
        <v>280711</v>
      </c>
      <c r="E322" s="4">
        <v>280890</v>
      </c>
      <c r="F322" s="4">
        <v>853</v>
      </c>
      <c r="G322" s="4">
        <v>-312</v>
      </c>
      <c r="H322" s="3">
        <f t="shared" si="27"/>
        <v>179</v>
      </c>
      <c r="I322" s="4">
        <v>100.3</v>
      </c>
      <c r="J322" s="4">
        <v>99.9</v>
      </c>
      <c r="K322" s="4">
        <v>100.1</v>
      </c>
      <c r="L322" s="4">
        <v>280867</v>
      </c>
      <c r="M322" s="4">
        <v>280801</v>
      </c>
      <c r="N322" s="4">
        <v>235527</v>
      </c>
      <c r="O322" s="4">
        <v>162686</v>
      </c>
      <c r="P322" s="4">
        <v>161935</v>
      </c>
      <c r="Q322" s="4">
        <v>165326</v>
      </c>
      <c r="R322" s="4">
        <v>101.6</v>
      </c>
      <c r="S322" s="4">
        <v>99.5</v>
      </c>
      <c r="T322" s="4">
        <v>102.1</v>
      </c>
    </row>
    <row r="323" spans="1:20" x14ac:dyDescent="0.2">
      <c r="A323" s="22">
        <f t="shared" si="28"/>
        <v>14</v>
      </c>
      <c r="B323" s="22" t="s">
        <v>15</v>
      </c>
      <c r="C323" s="4">
        <v>209426</v>
      </c>
      <c r="D323" s="4">
        <v>209073</v>
      </c>
      <c r="E323" s="4">
        <v>189315</v>
      </c>
      <c r="F323" s="4">
        <v>-914</v>
      </c>
      <c r="G323" s="4">
        <v>-353</v>
      </c>
      <c r="H323" s="3">
        <f t="shared" si="27"/>
        <v>-19758</v>
      </c>
      <c r="I323" s="4">
        <v>99.6</v>
      </c>
      <c r="J323" s="4">
        <v>99.8</v>
      </c>
      <c r="K323" s="4">
        <v>90.5</v>
      </c>
      <c r="L323" s="4">
        <v>209883</v>
      </c>
      <c r="M323" s="4">
        <v>209250</v>
      </c>
      <c r="N323" s="4">
        <v>191013</v>
      </c>
      <c r="O323" s="4">
        <v>119887</v>
      </c>
      <c r="P323" s="4">
        <v>122024</v>
      </c>
      <c r="Q323" s="4" t="s">
        <v>42</v>
      </c>
      <c r="R323" s="4">
        <v>99.1</v>
      </c>
      <c r="S323" s="4">
        <v>101.8</v>
      </c>
      <c r="T323" s="4" t="s">
        <v>42</v>
      </c>
    </row>
    <row r="324" spans="1:20" x14ac:dyDescent="0.2">
      <c r="A324" s="22">
        <f t="shared" si="28"/>
        <v>15</v>
      </c>
      <c r="B324" s="22" t="s">
        <v>16</v>
      </c>
      <c r="C324" s="4">
        <v>182383</v>
      </c>
      <c r="D324" s="4">
        <v>179575</v>
      </c>
      <c r="E324" s="6">
        <v>175204</v>
      </c>
      <c r="F324" s="4">
        <v>-2203</v>
      </c>
      <c r="G324" s="4">
        <v>-2810</v>
      </c>
      <c r="H324" s="3">
        <f t="shared" si="27"/>
        <v>-4371</v>
      </c>
      <c r="I324" s="4">
        <v>98.78</v>
      </c>
      <c r="J324" s="4">
        <v>98.46</v>
      </c>
      <c r="K324" s="4">
        <v>92.3</v>
      </c>
      <c r="L324" s="4">
        <v>183509</v>
      </c>
      <c r="M324" s="4">
        <v>180979</v>
      </c>
      <c r="N324" s="4">
        <v>175204</v>
      </c>
      <c r="O324" s="4">
        <v>97201</v>
      </c>
      <c r="P324" s="4">
        <v>98182</v>
      </c>
      <c r="Q324" s="4" t="s">
        <v>42</v>
      </c>
      <c r="R324" s="4">
        <v>98.36</v>
      </c>
      <c r="S324" s="4">
        <v>101.01</v>
      </c>
      <c r="T324" s="4" t="s">
        <v>42</v>
      </c>
    </row>
    <row r="325" spans="1:20" x14ac:dyDescent="0.2">
      <c r="A325" s="22">
        <f t="shared" si="28"/>
        <v>16</v>
      </c>
      <c r="B325" s="22" t="s">
        <v>17</v>
      </c>
      <c r="C325" s="4">
        <v>181768</v>
      </c>
      <c r="D325" s="4">
        <v>180668</v>
      </c>
      <c r="E325" s="4">
        <v>179799</v>
      </c>
      <c r="F325" s="4">
        <v>-1202</v>
      </c>
      <c r="G325" s="4">
        <v>-1100</v>
      </c>
      <c r="H325" s="3">
        <f t="shared" si="27"/>
        <v>-869</v>
      </c>
      <c r="I325" s="4">
        <v>99.3</v>
      </c>
      <c r="J325" s="4">
        <v>99.4</v>
      </c>
      <c r="K325" s="4">
        <v>99.5</v>
      </c>
      <c r="L325" s="4">
        <v>182369</v>
      </c>
      <c r="M325" s="4">
        <v>181218</v>
      </c>
      <c r="N325" s="4">
        <v>180234</v>
      </c>
      <c r="O325" s="4">
        <v>101638</v>
      </c>
      <c r="P325" s="4">
        <v>103182</v>
      </c>
      <c r="Q325" s="4">
        <v>102485</v>
      </c>
      <c r="R325" s="4">
        <v>99.1</v>
      </c>
      <c r="S325" s="4">
        <v>101.5</v>
      </c>
      <c r="T325" s="4">
        <v>99.3</v>
      </c>
    </row>
    <row r="326" spans="1:20" x14ac:dyDescent="0.2">
      <c r="A326" s="22">
        <f t="shared" si="28"/>
        <v>17</v>
      </c>
      <c r="B326" s="22" t="s">
        <v>18</v>
      </c>
      <c r="C326" s="4">
        <v>320170</v>
      </c>
      <c r="D326" s="4">
        <v>317451</v>
      </c>
      <c r="E326" s="4">
        <v>312896</v>
      </c>
      <c r="F326" s="4">
        <v>-5325</v>
      </c>
      <c r="G326" s="4">
        <v>-2719</v>
      </c>
      <c r="H326" s="3">
        <f t="shared" si="27"/>
        <v>-4555</v>
      </c>
      <c r="I326" s="4">
        <v>98.4</v>
      </c>
      <c r="J326" s="4">
        <v>99.1</v>
      </c>
      <c r="K326" s="4">
        <v>98.6</v>
      </c>
      <c r="L326" s="4">
        <v>322833</v>
      </c>
      <c r="M326" s="4">
        <v>318670</v>
      </c>
      <c r="N326" s="4">
        <v>315174</v>
      </c>
      <c r="O326" s="4">
        <v>182124</v>
      </c>
      <c r="P326" s="4">
        <v>180235</v>
      </c>
      <c r="Q326" s="4" t="s">
        <v>42</v>
      </c>
      <c r="R326" s="4">
        <v>97.3</v>
      </c>
      <c r="S326" s="4">
        <v>99</v>
      </c>
      <c r="T326" s="4" t="s">
        <v>42</v>
      </c>
    </row>
    <row r="327" spans="1:20" x14ac:dyDescent="0.2">
      <c r="A327" s="22">
        <f t="shared" si="28"/>
        <v>18</v>
      </c>
      <c r="B327" s="22" t="s">
        <v>19</v>
      </c>
      <c r="C327" s="4">
        <v>40940</v>
      </c>
      <c r="D327" s="4">
        <v>40299</v>
      </c>
      <c r="E327" s="4">
        <v>37988</v>
      </c>
      <c r="F327" s="4">
        <v>-554</v>
      </c>
      <c r="G327" s="4">
        <v>-791</v>
      </c>
      <c r="H327" s="3">
        <f t="shared" si="27"/>
        <v>-2311</v>
      </c>
      <c r="I327" s="4">
        <v>98.7</v>
      </c>
      <c r="J327" s="4">
        <v>98.4</v>
      </c>
      <c r="K327" s="4">
        <v>94.3</v>
      </c>
      <c r="L327" s="4">
        <v>41217</v>
      </c>
      <c r="M327" s="4">
        <v>40620</v>
      </c>
      <c r="N327" s="4">
        <v>38196</v>
      </c>
      <c r="O327" s="4">
        <v>20353</v>
      </c>
      <c r="P327" s="4">
        <v>20636</v>
      </c>
      <c r="Q327" s="4" t="s">
        <v>42</v>
      </c>
      <c r="R327" s="4">
        <v>97.2</v>
      </c>
      <c r="S327" s="4">
        <v>101.4</v>
      </c>
      <c r="T327" s="4" t="s">
        <v>42</v>
      </c>
    </row>
    <row r="328" spans="1:20" x14ac:dyDescent="0.2">
      <c r="A328" s="22">
        <f t="shared" si="28"/>
        <v>19</v>
      </c>
      <c r="B328" s="22" t="s">
        <v>20</v>
      </c>
      <c r="C328" s="4">
        <v>424969</v>
      </c>
      <c r="D328" s="4">
        <v>416970</v>
      </c>
      <c r="E328" s="4">
        <v>414756</v>
      </c>
      <c r="F328" s="4">
        <v>-103</v>
      </c>
      <c r="G328" s="6">
        <f>D328-C328</f>
        <v>-7999</v>
      </c>
      <c r="H328" s="3">
        <f t="shared" si="27"/>
        <v>-2214</v>
      </c>
      <c r="I328" s="4">
        <v>99.8</v>
      </c>
      <c r="J328" s="6">
        <f>D328/C328*100</f>
        <v>98.117745059051359</v>
      </c>
      <c r="K328" s="4">
        <v>99.5</v>
      </c>
      <c r="L328" s="4">
        <v>425020</v>
      </c>
      <c r="M328" s="6">
        <f>(C328+D328)/2</f>
        <v>420969.5</v>
      </c>
      <c r="N328" s="4">
        <v>415863</v>
      </c>
      <c r="O328" s="4">
        <v>244340</v>
      </c>
      <c r="P328" s="4">
        <v>243100</v>
      </c>
      <c r="Q328" s="4">
        <v>248453</v>
      </c>
      <c r="R328" s="4">
        <v>102.9</v>
      </c>
      <c r="S328" s="4">
        <v>99.5</v>
      </c>
      <c r="T328" s="4">
        <v>102.2</v>
      </c>
    </row>
    <row r="329" spans="1:20" x14ac:dyDescent="0.2">
      <c r="A329" s="22">
        <f t="shared" si="28"/>
        <v>20</v>
      </c>
      <c r="B329" s="22" t="s">
        <v>21</v>
      </c>
      <c r="C329" s="4">
        <v>68489</v>
      </c>
      <c r="D329" s="4">
        <v>67760</v>
      </c>
      <c r="E329" s="4">
        <v>66796</v>
      </c>
      <c r="F329" s="4">
        <v>-968</v>
      </c>
      <c r="G329" s="4">
        <v>-729</v>
      </c>
      <c r="H329" s="3">
        <f t="shared" si="27"/>
        <v>-964</v>
      </c>
      <c r="I329" s="4">
        <v>98.6</v>
      </c>
      <c r="J329" s="4">
        <v>98.9</v>
      </c>
      <c r="K329" s="4">
        <v>98.6</v>
      </c>
      <c r="L329" s="4">
        <v>68966</v>
      </c>
      <c r="M329" s="4">
        <v>68122</v>
      </c>
      <c r="N329" s="4">
        <v>66745</v>
      </c>
      <c r="O329" s="4">
        <v>36899</v>
      </c>
      <c r="P329" s="4">
        <v>37760</v>
      </c>
      <c r="Q329" s="6" t="s">
        <v>42</v>
      </c>
      <c r="R329" s="31">
        <v>99</v>
      </c>
      <c r="S329" s="31">
        <v>102.3</v>
      </c>
      <c r="T329" s="6" t="s">
        <v>42</v>
      </c>
    </row>
    <row r="330" spans="1:20" x14ac:dyDescent="0.2">
      <c r="A330" s="22">
        <f t="shared" si="28"/>
        <v>21</v>
      </c>
      <c r="B330" s="22" t="s">
        <v>22</v>
      </c>
      <c r="C330" s="4">
        <v>312091</v>
      </c>
      <c r="D330" s="4">
        <v>304032</v>
      </c>
      <c r="E330" s="4">
        <v>301040</v>
      </c>
      <c r="F330" s="4">
        <v>-2743</v>
      </c>
      <c r="G330" s="6">
        <f>D330-C330</f>
        <v>-8059</v>
      </c>
      <c r="H330" s="3">
        <f t="shared" si="27"/>
        <v>-2992</v>
      </c>
      <c r="I330" s="4">
        <v>99.1</v>
      </c>
      <c r="J330" s="6">
        <f>D330/C330*100</f>
        <v>97.417740338555106</v>
      </c>
      <c r="K330" s="4">
        <v>99</v>
      </c>
      <c r="L330" s="4">
        <v>313462</v>
      </c>
      <c r="M330" s="6">
        <f>(C330+D330)/2</f>
        <v>308061.5</v>
      </c>
      <c r="N330" s="4">
        <v>302536</v>
      </c>
      <c r="O330" s="4">
        <v>172100</v>
      </c>
      <c r="P330" s="4">
        <v>170686</v>
      </c>
      <c r="Q330" s="6" t="s">
        <v>42</v>
      </c>
      <c r="R330" s="31">
        <v>98.6</v>
      </c>
      <c r="S330" s="31">
        <v>99.2</v>
      </c>
      <c r="T330" s="6" t="s">
        <v>42</v>
      </c>
    </row>
    <row r="331" spans="1:20" x14ac:dyDescent="0.2">
      <c r="A331" s="22">
        <f t="shared" si="28"/>
        <v>22</v>
      </c>
      <c r="B331" s="22" t="s">
        <v>23</v>
      </c>
      <c r="C331" s="4">
        <v>56041</v>
      </c>
      <c r="D331" s="4">
        <v>54973</v>
      </c>
      <c r="E331" s="4">
        <v>53787</v>
      </c>
      <c r="F331" s="4">
        <v>-998</v>
      </c>
      <c r="G331" s="4">
        <v>-1068</v>
      </c>
      <c r="H331" s="3">
        <f t="shared" si="27"/>
        <v>-1186</v>
      </c>
      <c r="I331" s="4">
        <v>98.2</v>
      </c>
      <c r="J331" s="4">
        <v>98</v>
      </c>
      <c r="K331" s="4">
        <v>97.8</v>
      </c>
      <c r="L331" s="4">
        <v>56540</v>
      </c>
      <c r="M331" s="4">
        <v>55507</v>
      </c>
      <c r="N331" s="4">
        <v>54380</v>
      </c>
      <c r="O331" s="4">
        <v>29285</v>
      </c>
      <c r="P331" s="4">
        <v>30136</v>
      </c>
      <c r="Q331" s="6" t="s">
        <v>42</v>
      </c>
      <c r="R331" s="4">
        <v>98</v>
      </c>
      <c r="S331" s="4">
        <v>103</v>
      </c>
      <c r="T331" s="6" t="s">
        <v>42</v>
      </c>
    </row>
    <row r="332" spans="1:20" x14ac:dyDescent="0.2">
      <c r="A332" s="22">
        <f t="shared" si="28"/>
        <v>23</v>
      </c>
      <c r="B332" s="22" t="s">
        <v>24</v>
      </c>
      <c r="C332" s="4">
        <v>601403</v>
      </c>
      <c r="D332" s="4">
        <v>593958</v>
      </c>
      <c r="E332" s="4">
        <v>573313</v>
      </c>
      <c r="F332" s="4">
        <v>-6727</v>
      </c>
      <c r="G332" s="4">
        <v>-7445</v>
      </c>
      <c r="H332" s="3">
        <f t="shared" si="27"/>
        <v>-20645</v>
      </c>
      <c r="I332" s="4">
        <v>98.9</v>
      </c>
      <c r="J332" s="4">
        <v>98.8</v>
      </c>
      <c r="K332" s="6">
        <f>E332/D332*100</f>
        <v>96.524165008300258</v>
      </c>
      <c r="L332" s="4">
        <v>604878</v>
      </c>
      <c r="M332" s="4">
        <v>597681</v>
      </c>
      <c r="N332" s="4">
        <v>573313</v>
      </c>
      <c r="O332" s="4">
        <v>333188</v>
      </c>
      <c r="P332" s="4">
        <v>328939</v>
      </c>
      <c r="Q332" s="6" t="s">
        <v>42</v>
      </c>
      <c r="R332" s="4">
        <v>99.1</v>
      </c>
      <c r="S332" s="4">
        <v>98.7</v>
      </c>
      <c r="T332" s="6" t="s">
        <v>42</v>
      </c>
    </row>
    <row r="333" spans="1:20" x14ac:dyDescent="0.2">
      <c r="A333" s="22">
        <f t="shared" si="28"/>
        <v>24</v>
      </c>
      <c r="B333" s="22" t="s">
        <v>25</v>
      </c>
      <c r="C333" s="4">
        <v>74656</v>
      </c>
      <c r="D333" s="4">
        <v>74556</v>
      </c>
      <c r="E333" s="4">
        <v>67023</v>
      </c>
      <c r="F333" s="4">
        <v>277</v>
      </c>
      <c r="G333" s="4">
        <v>-100</v>
      </c>
      <c r="H333" s="3">
        <f t="shared" si="27"/>
        <v>-7533</v>
      </c>
      <c r="I333" s="4">
        <v>100.4</v>
      </c>
      <c r="J333" s="4">
        <v>99.9</v>
      </c>
      <c r="K333" s="4">
        <v>89.9</v>
      </c>
      <c r="L333" s="4">
        <v>74518</v>
      </c>
      <c r="M333" s="4">
        <v>74606</v>
      </c>
      <c r="N333" s="6">
        <f>(D333+E333)/2</f>
        <v>70789.5</v>
      </c>
      <c r="O333" s="4">
        <v>39439</v>
      </c>
      <c r="P333" s="4">
        <v>40439</v>
      </c>
      <c r="Q333" s="6" t="s">
        <v>42</v>
      </c>
      <c r="R333" s="6" t="s">
        <v>42</v>
      </c>
      <c r="S333" s="4">
        <v>102.5</v>
      </c>
      <c r="T333" s="6" t="s">
        <v>42</v>
      </c>
    </row>
    <row r="334" spans="1:20" x14ac:dyDescent="0.2">
      <c r="A334" s="22">
        <f t="shared" si="28"/>
        <v>25</v>
      </c>
      <c r="B334" s="22" t="s">
        <v>26</v>
      </c>
      <c r="C334" s="6" t="s">
        <v>42</v>
      </c>
      <c r="D334" s="6" t="s">
        <v>42</v>
      </c>
      <c r="E334" s="6" t="s">
        <v>42</v>
      </c>
      <c r="F334" s="6" t="s">
        <v>42</v>
      </c>
      <c r="G334" s="6" t="s">
        <v>42</v>
      </c>
      <c r="H334" s="6" t="s">
        <v>42</v>
      </c>
      <c r="I334" s="6" t="s">
        <v>42</v>
      </c>
      <c r="J334" s="6" t="s">
        <v>42</v>
      </c>
      <c r="K334" s="6" t="s">
        <v>42</v>
      </c>
      <c r="L334" s="6" t="s">
        <v>42</v>
      </c>
      <c r="M334" s="6" t="s">
        <v>42</v>
      </c>
      <c r="N334" s="6" t="s">
        <v>42</v>
      </c>
      <c r="O334" s="6" t="s">
        <v>42</v>
      </c>
      <c r="P334" s="6" t="s">
        <v>42</v>
      </c>
      <c r="Q334" s="6" t="s">
        <v>42</v>
      </c>
      <c r="R334" s="6" t="s">
        <v>42</v>
      </c>
      <c r="S334" s="6" t="s">
        <v>42</v>
      </c>
      <c r="T334" s="6" t="s">
        <v>42</v>
      </c>
    </row>
    <row r="335" spans="1:20" x14ac:dyDescent="0.2">
      <c r="A335" s="22">
        <f t="shared" si="28"/>
        <v>26</v>
      </c>
      <c r="B335" s="22" t="s">
        <v>27</v>
      </c>
      <c r="C335" s="4">
        <v>259263</v>
      </c>
      <c r="D335" s="4">
        <v>258437</v>
      </c>
      <c r="E335" s="4">
        <v>233105</v>
      </c>
      <c r="F335" s="4">
        <v>-614</v>
      </c>
      <c r="G335" s="4">
        <v>-826</v>
      </c>
      <c r="H335" s="3">
        <f t="shared" ref="H335" si="29">E335-D335</f>
        <v>-25332</v>
      </c>
      <c r="I335" s="4">
        <v>99.8</v>
      </c>
      <c r="J335" s="4">
        <v>99.7</v>
      </c>
      <c r="K335" s="4">
        <v>90.2</v>
      </c>
      <c r="L335" s="4">
        <v>259570</v>
      </c>
      <c r="M335" s="4">
        <v>258850</v>
      </c>
      <c r="N335" s="4">
        <v>233428</v>
      </c>
      <c r="O335" s="4">
        <v>154400</v>
      </c>
      <c r="P335" s="4">
        <v>153700</v>
      </c>
      <c r="Q335" s="4">
        <v>155900</v>
      </c>
      <c r="R335" s="4">
        <v>101.4</v>
      </c>
      <c r="S335" s="4">
        <v>99.5</v>
      </c>
      <c r="T335" s="4">
        <v>101.4</v>
      </c>
    </row>
    <row r="336" spans="1:20" x14ac:dyDescent="0.2">
      <c r="A336" s="33">
        <f t="shared" si="28"/>
        <v>27</v>
      </c>
      <c r="B336" s="33" t="s">
        <v>28</v>
      </c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</row>
    <row r="337" spans="1:26" x14ac:dyDescent="0.2">
      <c r="A337" s="35"/>
      <c r="B337" s="35" t="s">
        <v>60</v>
      </c>
      <c r="C337" s="36">
        <f>SUM(C310:C335)</f>
        <v>5643197</v>
      </c>
      <c r="D337" s="36">
        <f t="shared" ref="D337:Q337" si="30">SUM(D310:D335)</f>
        <v>5605203</v>
      </c>
      <c r="E337" s="36">
        <f t="shared" si="30"/>
        <v>5398488</v>
      </c>
      <c r="F337" s="36">
        <f t="shared" si="30"/>
        <v>-29865</v>
      </c>
      <c r="G337" s="36">
        <f t="shared" si="30"/>
        <v>-38146</v>
      </c>
      <c r="H337" s="36">
        <f t="shared" si="30"/>
        <v>-206715</v>
      </c>
      <c r="I337" s="36"/>
      <c r="J337" s="36">
        <f>D337/C337*100</f>
        <v>99.326729157248977</v>
      </c>
      <c r="K337" s="36">
        <f>E337/D337*100</f>
        <v>96.312087180428605</v>
      </c>
      <c r="L337" s="36">
        <f t="shared" si="30"/>
        <v>5661090</v>
      </c>
      <c r="M337" s="36">
        <f t="shared" si="30"/>
        <v>5623638</v>
      </c>
      <c r="N337" s="36">
        <f t="shared" si="30"/>
        <v>5374108.5</v>
      </c>
      <c r="O337" s="36">
        <f t="shared" si="30"/>
        <v>3189005</v>
      </c>
      <c r="P337" s="36">
        <f t="shared" si="30"/>
        <v>3181177</v>
      </c>
      <c r="Q337" s="36">
        <f t="shared" si="30"/>
        <v>1264077</v>
      </c>
      <c r="R337" s="36"/>
      <c r="S337" s="36">
        <f>P337/O337*100</f>
        <v>99.754531585870836</v>
      </c>
      <c r="T337" s="36"/>
    </row>
    <row r="338" spans="1:26" ht="15.75" customHeight="1" x14ac:dyDescent="0.2">
      <c r="E338" s="42"/>
      <c r="H338" s="42"/>
      <c r="M338" s="42"/>
    </row>
    <row r="339" spans="1:26" ht="30.75" customHeight="1" x14ac:dyDescent="0.2">
      <c r="A339" s="12" t="s">
        <v>96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42" customHeight="1" x14ac:dyDescent="0.2">
      <c r="A340" s="14" t="s">
        <v>86</v>
      </c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2" spans="1:26" ht="30" customHeight="1" x14ac:dyDescent="0.2">
      <c r="A342" s="15" t="s">
        <v>0</v>
      </c>
      <c r="B342" s="15" t="s">
        <v>1</v>
      </c>
      <c r="C342" s="16" t="s">
        <v>78</v>
      </c>
      <c r="D342" s="17"/>
      <c r="E342" s="18"/>
      <c r="F342" s="19" t="s">
        <v>46</v>
      </c>
      <c r="G342" s="19"/>
      <c r="H342" s="19"/>
      <c r="I342" s="19" t="s">
        <v>79</v>
      </c>
      <c r="J342" s="19"/>
      <c r="K342" s="19"/>
      <c r="L342" s="19" t="s">
        <v>80</v>
      </c>
      <c r="M342" s="19"/>
      <c r="N342" s="19"/>
      <c r="O342" s="19" t="s">
        <v>46</v>
      </c>
      <c r="P342" s="19"/>
      <c r="Q342" s="19"/>
      <c r="R342" s="19" t="s">
        <v>81</v>
      </c>
      <c r="S342" s="19"/>
      <c r="T342" s="19"/>
      <c r="U342" s="16" t="s">
        <v>82</v>
      </c>
      <c r="V342" s="17"/>
      <c r="W342" s="18"/>
      <c r="X342" s="16" t="s">
        <v>83</v>
      </c>
      <c r="Y342" s="17"/>
      <c r="Z342" s="18"/>
    </row>
    <row r="343" spans="1:26" x14ac:dyDescent="0.2">
      <c r="A343" s="20"/>
      <c r="B343" s="20"/>
      <c r="C343" s="21">
        <v>2020</v>
      </c>
      <c r="D343" s="21">
        <v>2021</v>
      </c>
      <c r="E343" s="21">
        <v>2022</v>
      </c>
      <c r="F343" s="21">
        <v>2020</v>
      </c>
      <c r="G343" s="21">
        <v>2021</v>
      </c>
      <c r="H343" s="21">
        <v>2022</v>
      </c>
      <c r="I343" s="21">
        <v>2020</v>
      </c>
      <c r="J343" s="21">
        <v>2021</v>
      </c>
      <c r="K343" s="21">
        <v>2022</v>
      </c>
      <c r="L343" s="21">
        <v>2020</v>
      </c>
      <c r="M343" s="21">
        <v>2021</v>
      </c>
      <c r="N343" s="21">
        <v>2022</v>
      </c>
      <c r="O343" s="21">
        <v>2020</v>
      </c>
      <c r="P343" s="21">
        <v>2021</v>
      </c>
      <c r="Q343" s="21">
        <v>2022</v>
      </c>
      <c r="R343" s="21">
        <v>2020</v>
      </c>
      <c r="S343" s="21">
        <v>2021</v>
      </c>
      <c r="T343" s="21">
        <v>2022</v>
      </c>
      <c r="U343" s="21">
        <v>2020</v>
      </c>
      <c r="V343" s="21">
        <v>2021</v>
      </c>
      <c r="W343" s="21">
        <v>2022</v>
      </c>
      <c r="X343" s="21">
        <v>2020</v>
      </c>
      <c r="Y343" s="21">
        <v>2021</v>
      </c>
      <c r="Z343" s="21">
        <v>2022</v>
      </c>
    </row>
    <row r="344" spans="1:26" x14ac:dyDescent="0.2">
      <c r="A344" s="22">
        <v>1</v>
      </c>
      <c r="B344" s="22" t="s">
        <v>2</v>
      </c>
      <c r="C344" s="4">
        <v>2671</v>
      </c>
      <c r="D344" s="4">
        <v>2448</v>
      </c>
      <c r="E344" s="4">
        <v>2400</v>
      </c>
      <c r="F344" s="3">
        <v>92.7</v>
      </c>
      <c r="G344" s="3">
        <v>91.7</v>
      </c>
      <c r="H344" s="3">
        <v>98</v>
      </c>
      <c r="I344" s="4">
        <v>7.6</v>
      </c>
      <c r="J344" s="4">
        <v>7</v>
      </c>
      <c r="K344" s="4">
        <v>7.9</v>
      </c>
      <c r="L344" s="4">
        <v>4547</v>
      </c>
      <c r="M344" s="4">
        <v>5618</v>
      </c>
      <c r="N344" s="4">
        <v>4349</v>
      </c>
      <c r="O344" s="4">
        <v>112.9</v>
      </c>
      <c r="P344" s="4">
        <v>123.6</v>
      </c>
      <c r="Q344" s="4">
        <v>77.400000000000006</v>
      </c>
      <c r="R344" s="4">
        <v>12.9</v>
      </c>
      <c r="S344" s="4">
        <v>16</v>
      </c>
      <c r="T344" s="4">
        <v>14.27</v>
      </c>
      <c r="U344" s="4">
        <v>-1876</v>
      </c>
      <c r="V344" s="4">
        <v>-3170</v>
      </c>
      <c r="W344" s="4">
        <v>-1949</v>
      </c>
      <c r="X344" s="4">
        <v>-5.32</v>
      </c>
      <c r="Y344" s="4">
        <v>-9.1</v>
      </c>
      <c r="Z344" s="4">
        <v>-6.4</v>
      </c>
    </row>
    <row r="345" spans="1:26" x14ac:dyDescent="0.2">
      <c r="A345" s="22">
        <f>A344+1</f>
        <v>2</v>
      </c>
      <c r="B345" s="22" t="s">
        <v>3</v>
      </c>
      <c r="C345" s="3">
        <v>466</v>
      </c>
      <c r="D345" s="3">
        <v>447</v>
      </c>
      <c r="E345" s="3">
        <v>427</v>
      </c>
      <c r="F345" s="3">
        <v>88.9</v>
      </c>
      <c r="G345" s="3">
        <v>95.9</v>
      </c>
      <c r="H345" s="3">
        <v>95.5</v>
      </c>
      <c r="I345" s="4">
        <v>7.5</v>
      </c>
      <c r="J345" s="4">
        <v>7.3</v>
      </c>
      <c r="K345" s="4">
        <v>7</v>
      </c>
      <c r="L345" s="4">
        <v>1266</v>
      </c>
      <c r="M345" s="4">
        <v>1528</v>
      </c>
      <c r="N345" s="4">
        <v>1164</v>
      </c>
      <c r="O345" s="3">
        <v>108.3</v>
      </c>
      <c r="P345" s="3">
        <v>120.7</v>
      </c>
      <c r="Q345" s="3">
        <v>76.2</v>
      </c>
      <c r="R345" s="3">
        <v>20.3</v>
      </c>
      <c r="S345" s="3">
        <v>24.9</v>
      </c>
      <c r="T345" s="3">
        <v>19</v>
      </c>
      <c r="U345" s="3">
        <v>-800</v>
      </c>
      <c r="V345" s="3">
        <v>-1081</v>
      </c>
      <c r="W345" s="3">
        <v>-737</v>
      </c>
      <c r="X345" s="3">
        <v>-12.8</v>
      </c>
      <c r="Y345" s="3">
        <v>-17.600000000000001</v>
      </c>
      <c r="Z345" s="3">
        <v>-12.1</v>
      </c>
    </row>
    <row r="346" spans="1:26" x14ac:dyDescent="0.2">
      <c r="A346" s="22">
        <f t="shared" ref="A346:A370" si="31">A345+1</f>
        <v>3</v>
      </c>
      <c r="B346" s="22" t="s">
        <v>4</v>
      </c>
      <c r="C346" s="4">
        <v>2033</v>
      </c>
      <c r="D346" s="4">
        <v>1905</v>
      </c>
      <c r="E346" s="4">
        <v>1757</v>
      </c>
      <c r="F346" s="4">
        <v>95.8</v>
      </c>
      <c r="G346" s="4">
        <v>93.7</v>
      </c>
      <c r="H346" s="4">
        <v>92.7</v>
      </c>
      <c r="I346" s="4">
        <v>9</v>
      </c>
      <c r="J346" s="4">
        <v>8.5</v>
      </c>
      <c r="K346" s="4">
        <v>7.8</v>
      </c>
      <c r="L346" s="4">
        <v>3447</v>
      </c>
      <c r="M346" s="4">
        <v>4350</v>
      </c>
      <c r="N346" s="4">
        <v>3231</v>
      </c>
      <c r="O346" s="4">
        <v>116.4</v>
      </c>
      <c r="P346" s="4">
        <v>126.2</v>
      </c>
      <c r="Q346" s="4">
        <v>74.099999999999994</v>
      </c>
      <c r="R346" s="4">
        <v>15.3</v>
      </c>
      <c r="S346" s="4">
        <v>19.5</v>
      </c>
      <c r="T346" s="4">
        <v>14.4</v>
      </c>
      <c r="U346" s="4">
        <v>-1414</v>
      </c>
      <c r="V346" s="4">
        <v>-2445</v>
      </c>
      <c r="W346" s="4">
        <v>-1474</v>
      </c>
      <c r="X346" s="4">
        <v>-6.3</v>
      </c>
      <c r="Y346" s="4">
        <v>-10.8</v>
      </c>
      <c r="Z346" s="4">
        <v>-6.6</v>
      </c>
    </row>
    <row r="347" spans="1:26" x14ac:dyDescent="0.2">
      <c r="A347" s="22">
        <f t="shared" si="31"/>
        <v>4</v>
      </c>
      <c r="B347" s="22" t="s">
        <v>5</v>
      </c>
      <c r="C347" s="4">
        <v>444</v>
      </c>
      <c r="D347" s="4">
        <v>449</v>
      </c>
      <c r="E347" s="4">
        <v>371</v>
      </c>
      <c r="F347" s="4">
        <v>93.5</v>
      </c>
      <c r="G347" s="4">
        <v>101.1</v>
      </c>
      <c r="H347" s="4">
        <v>82.6</v>
      </c>
      <c r="I347" s="4">
        <v>8.4</v>
      </c>
      <c r="J347" s="4">
        <v>8.5</v>
      </c>
      <c r="K347" s="4">
        <v>7.1</v>
      </c>
      <c r="L347" s="4">
        <v>888</v>
      </c>
      <c r="M347" s="4">
        <v>1032</v>
      </c>
      <c r="N347" s="4">
        <v>839</v>
      </c>
      <c r="O347" s="4">
        <v>103.9</v>
      </c>
      <c r="P347" s="4">
        <v>116.2</v>
      </c>
      <c r="Q347" s="4">
        <v>81.3</v>
      </c>
      <c r="R347" s="4">
        <v>16.7</v>
      </c>
      <c r="S347" s="4">
        <v>19.600000000000001</v>
      </c>
      <c r="T347" s="4">
        <v>16.2</v>
      </c>
      <c r="U347" s="4">
        <v>-444</v>
      </c>
      <c r="V347" s="4">
        <v>-583</v>
      </c>
      <c r="W347" s="4">
        <v>-468</v>
      </c>
      <c r="X347" s="4">
        <v>-8.3000000000000007</v>
      </c>
      <c r="Y347" s="4">
        <v>-11.1</v>
      </c>
      <c r="Z347" s="4">
        <v>-9.1</v>
      </c>
    </row>
    <row r="348" spans="1:26" x14ac:dyDescent="0.2">
      <c r="A348" s="22">
        <f t="shared" si="31"/>
        <v>5</v>
      </c>
      <c r="B348" s="22" t="s">
        <v>6</v>
      </c>
      <c r="C348" s="4">
        <v>3013</v>
      </c>
      <c r="D348" s="4">
        <v>2973</v>
      </c>
      <c r="E348" s="4">
        <v>2661</v>
      </c>
      <c r="F348" s="3">
        <v>96.4</v>
      </c>
      <c r="G348" s="3">
        <v>98.7</v>
      </c>
      <c r="H348" s="3">
        <v>89.5</v>
      </c>
      <c r="I348" s="4">
        <v>8.4</v>
      </c>
      <c r="J348" s="4">
        <v>8.4</v>
      </c>
      <c r="K348" s="4">
        <v>7.6</v>
      </c>
      <c r="L348" s="4">
        <v>5404</v>
      </c>
      <c r="M348" s="4">
        <v>6372</v>
      </c>
      <c r="N348" s="4">
        <v>4861</v>
      </c>
      <c r="O348" s="4">
        <v>121.7</v>
      </c>
      <c r="P348" s="4">
        <v>117.9</v>
      </c>
      <c r="Q348" s="4">
        <v>76.3</v>
      </c>
      <c r="R348" s="4">
        <v>15.1</v>
      </c>
      <c r="S348" s="4">
        <v>18.100000000000001</v>
      </c>
      <c r="T348" s="4">
        <v>13.9</v>
      </c>
      <c r="U348" s="4">
        <v>-2391</v>
      </c>
      <c r="V348" s="4">
        <v>-3399</v>
      </c>
      <c r="W348" s="4">
        <v>-2200</v>
      </c>
      <c r="X348" s="4">
        <v>-6.7</v>
      </c>
      <c r="Y348" s="4">
        <v>-9.6</v>
      </c>
      <c r="Z348" s="4">
        <v>-6.3</v>
      </c>
    </row>
    <row r="349" spans="1:26" x14ac:dyDescent="0.2">
      <c r="A349" s="22">
        <f t="shared" si="31"/>
        <v>6</v>
      </c>
      <c r="B349" s="22" t="s">
        <v>7</v>
      </c>
      <c r="C349" s="3">
        <v>3543</v>
      </c>
      <c r="D349" s="3">
        <v>3400</v>
      </c>
      <c r="E349" s="3">
        <v>3132</v>
      </c>
      <c r="F349" s="3">
        <v>98.9</v>
      </c>
      <c r="G349" s="3">
        <v>96</v>
      </c>
      <c r="H349" s="3">
        <v>92.1</v>
      </c>
      <c r="I349" s="4">
        <v>11.2</v>
      </c>
      <c r="J349" s="4">
        <v>10.8</v>
      </c>
      <c r="K349" s="4">
        <v>10.1</v>
      </c>
      <c r="L349" s="4">
        <v>4301</v>
      </c>
      <c r="M349" s="4">
        <v>4831</v>
      </c>
      <c r="N349" s="4">
        <v>3772</v>
      </c>
      <c r="O349" s="3">
        <v>118.3</v>
      </c>
      <c r="P349" s="3">
        <v>112.3</v>
      </c>
      <c r="Q349" s="3">
        <v>78.099999999999994</v>
      </c>
      <c r="R349" s="3">
        <v>13.6</v>
      </c>
      <c r="S349" s="3">
        <v>15.4</v>
      </c>
      <c r="T349" s="3">
        <v>12</v>
      </c>
      <c r="U349" s="3">
        <v>-758</v>
      </c>
      <c r="V349" s="3">
        <v>-1431</v>
      </c>
      <c r="W349" s="3">
        <v>-640</v>
      </c>
      <c r="X349" s="3">
        <v>-2.4</v>
      </c>
      <c r="Y349" s="3">
        <v>-4.5999999999999996</v>
      </c>
      <c r="Z349" s="3">
        <v>-1.9</v>
      </c>
    </row>
    <row r="350" spans="1:26" x14ac:dyDescent="0.2">
      <c r="A350" s="22">
        <f t="shared" si="31"/>
        <v>7</v>
      </c>
      <c r="B350" s="22" t="s">
        <v>8</v>
      </c>
      <c r="C350" s="4">
        <v>3150</v>
      </c>
      <c r="D350" s="4">
        <v>3057</v>
      </c>
      <c r="E350" s="4">
        <v>2764</v>
      </c>
      <c r="F350" s="4">
        <v>95.2</v>
      </c>
      <c r="G350" s="4">
        <v>97</v>
      </c>
      <c r="H350" s="4">
        <v>90.4</v>
      </c>
      <c r="I350" s="4">
        <v>7.8</v>
      </c>
      <c r="J350" s="4">
        <v>7.6</v>
      </c>
      <c r="K350" s="4">
        <v>6.9</v>
      </c>
      <c r="L350" s="4">
        <v>6280</v>
      </c>
      <c r="M350" s="4">
        <v>7387</v>
      </c>
      <c r="N350" s="4">
        <v>5788</v>
      </c>
      <c r="O350" s="4">
        <v>111.4</v>
      </c>
      <c r="P350" s="4">
        <v>117.6</v>
      </c>
      <c r="Q350" s="4">
        <v>78.400000000000006</v>
      </c>
      <c r="R350" s="4">
        <v>15.6</v>
      </c>
      <c r="S350" s="4">
        <v>18.399999999999999</v>
      </c>
      <c r="T350" s="4">
        <v>14.5</v>
      </c>
      <c r="U350" s="4">
        <v>-3130</v>
      </c>
      <c r="V350" s="4">
        <v>-4330</v>
      </c>
      <c r="W350" s="4">
        <v>-3024</v>
      </c>
      <c r="X350" s="4">
        <v>-7.8</v>
      </c>
      <c r="Y350" s="4">
        <v>-10.8</v>
      </c>
      <c r="Z350" s="4">
        <v>-7.6</v>
      </c>
    </row>
    <row r="351" spans="1:26" x14ac:dyDescent="0.2">
      <c r="A351" s="22">
        <f t="shared" si="31"/>
        <v>8</v>
      </c>
      <c r="B351" s="22" t="s">
        <v>9</v>
      </c>
      <c r="C351" s="4">
        <v>4643</v>
      </c>
      <c r="D351" s="4">
        <v>4410</v>
      </c>
      <c r="E351" s="4">
        <v>4220</v>
      </c>
      <c r="F351" s="4">
        <v>98.1</v>
      </c>
      <c r="G351" s="4">
        <v>95</v>
      </c>
      <c r="H351" s="4">
        <v>95.7</v>
      </c>
      <c r="I351" s="4">
        <v>9.5</v>
      </c>
      <c r="J351" s="4">
        <v>8.9</v>
      </c>
      <c r="K351" s="4">
        <v>8.6</v>
      </c>
      <c r="L351" s="21">
        <v>6514</v>
      </c>
      <c r="M351" s="21">
        <v>8007</v>
      </c>
      <c r="N351" s="21">
        <v>6379</v>
      </c>
      <c r="O351" s="4">
        <v>113.6</v>
      </c>
      <c r="P351" s="4">
        <v>122.9</v>
      </c>
      <c r="Q351" s="4">
        <v>79.7</v>
      </c>
      <c r="R351" s="4">
        <v>13.3</v>
      </c>
      <c r="S351" s="4">
        <v>16.2</v>
      </c>
      <c r="T351" s="4">
        <v>13</v>
      </c>
      <c r="U351" s="4">
        <v>-1871</v>
      </c>
      <c r="V351" s="4">
        <v>-3597</v>
      </c>
      <c r="W351" s="4">
        <v>-2159</v>
      </c>
      <c r="X351" s="4">
        <v>-3.8</v>
      </c>
      <c r="Y351" s="4">
        <v>-7.3</v>
      </c>
      <c r="Z351" s="4">
        <v>-4.4000000000000004</v>
      </c>
    </row>
    <row r="352" spans="1:26" x14ac:dyDescent="0.2">
      <c r="A352" s="22">
        <f t="shared" si="31"/>
        <v>9</v>
      </c>
      <c r="B352" s="22" t="s">
        <v>10</v>
      </c>
      <c r="C352" s="4">
        <v>268</v>
      </c>
      <c r="D352" s="4">
        <v>256</v>
      </c>
      <c r="E352" s="4">
        <v>237</v>
      </c>
      <c r="F352" s="4">
        <v>96.8</v>
      </c>
      <c r="G352" s="4">
        <v>95.5</v>
      </c>
      <c r="H352" s="4">
        <v>92.6</v>
      </c>
      <c r="I352" s="4">
        <v>7.5</v>
      </c>
      <c r="J352" s="4">
        <v>7.3</v>
      </c>
      <c r="K352" s="4">
        <v>6.8</v>
      </c>
      <c r="L352" s="4">
        <v>582</v>
      </c>
      <c r="M352" s="4">
        <v>645</v>
      </c>
      <c r="N352" s="4">
        <v>485</v>
      </c>
      <c r="O352" s="4">
        <v>121.3</v>
      </c>
      <c r="P352" s="4">
        <v>110.8</v>
      </c>
      <c r="Q352" s="4">
        <v>75.2</v>
      </c>
      <c r="R352" s="4">
        <v>16.399999999999999</v>
      </c>
      <c r="S352" s="4">
        <v>18.399999999999999</v>
      </c>
      <c r="T352" s="4">
        <v>14</v>
      </c>
      <c r="U352" s="4">
        <v>-314</v>
      </c>
      <c r="V352" s="4">
        <v>-389</v>
      </c>
      <c r="W352" s="4">
        <v>-248</v>
      </c>
      <c r="X352" s="4">
        <v>-8.8000000000000007</v>
      </c>
      <c r="Y352" s="4">
        <v>-11.1</v>
      </c>
      <c r="Z352" s="4">
        <v>-7.2</v>
      </c>
    </row>
    <row r="353" spans="1:26" x14ac:dyDescent="0.2">
      <c r="A353" s="22">
        <f t="shared" si="31"/>
        <v>10</v>
      </c>
      <c r="B353" s="22" t="s">
        <v>11</v>
      </c>
      <c r="C353" s="4">
        <v>2690</v>
      </c>
      <c r="D353" s="4">
        <v>2555</v>
      </c>
      <c r="E353" s="4">
        <v>2323</v>
      </c>
      <c r="F353" s="4">
        <v>93.2</v>
      </c>
      <c r="G353" s="4">
        <v>95</v>
      </c>
      <c r="H353" s="4">
        <v>90.9</v>
      </c>
      <c r="I353" s="4">
        <v>9.6999999999999993</v>
      </c>
      <c r="J353" s="4">
        <v>9.1999999999999993</v>
      </c>
      <c r="K353" s="4">
        <v>8.4</v>
      </c>
      <c r="L353" s="4">
        <v>4177</v>
      </c>
      <c r="M353" s="4">
        <v>5055</v>
      </c>
      <c r="N353" s="4">
        <v>3840</v>
      </c>
      <c r="O353" s="4">
        <v>115.1</v>
      </c>
      <c r="P353" s="4">
        <v>121</v>
      </c>
      <c r="Q353" s="4">
        <v>76</v>
      </c>
      <c r="R353" s="4">
        <v>15.1</v>
      </c>
      <c r="S353" s="4">
        <v>18.2</v>
      </c>
      <c r="T353" s="4">
        <v>13.9</v>
      </c>
      <c r="U353" s="4">
        <v>-1487</v>
      </c>
      <c r="V353" s="4">
        <v>-2500</v>
      </c>
      <c r="W353" s="4">
        <v>-1517</v>
      </c>
      <c r="X353" s="4">
        <v>-5.4</v>
      </c>
      <c r="Y353" s="4">
        <v>5.8</v>
      </c>
      <c r="Z353" s="4">
        <v>-5.5</v>
      </c>
    </row>
    <row r="354" spans="1:26" x14ac:dyDescent="0.2">
      <c r="A354" s="22">
        <f t="shared" si="31"/>
        <v>11</v>
      </c>
      <c r="B354" s="22" t="s">
        <v>12</v>
      </c>
      <c r="C354" s="4">
        <v>349</v>
      </c>
      <c r="D354" s="4">
        <v>315</v>
      </c>
      <c r="E354" s="6" t="s">
        <v>42</v>
      </c>
      <c r="F354" s="4">
        <v>106.4</v>
      </c>
      <c r="G354" s="4">
        <v>90.3</v>
      </c>
      <c r="H354" s="6" t="s">
        <v>42</v>
      </c>
      <c r="I354" s="6" t="s">
        <v>42</v>
      </c>
      <c r="J354" s="4">
        <v>13.4</v>
      </c>
      <c r="K354" s="6" t="s">
        <v>42</v>
      </c>
      <c r="L354" s="4">
        <v>225</v>
      </c>
      <c r="M354" s="4">
        <v>197</v>
      </c>
      <c r="N354" s="6" t="s">
        <v>42</v>
      </c>
      <c r="O354" s="4">
        <v>133.1</v>
      </c>
      <c r="P354" s="4">
        <v>87.6</v>
      </c>
      <c r="Q354" s="6" t="s">
        <v>42</v>
      </c>
      <c r="R354" s="4">
        <v>8.9</v>
      </c>
      <c r="S354" s="4">
        <v>8.4</v>
      </c>
      <c r="T354" s="6" t="s">
        <v>42</v>
      </c>
      <c r="U354" s="4">
        <v>124</v>
      </c>
      <c r="V354" s="4">
        <v>50</v>
      </c>
      <c r="W354" s="6" t="s">
        <v>42</v>
      </c>
      <c r="X354" s="4">
        <v>4.9000000000000004</v>
      </c>
      <c r="Y354" s="4">
        <v>2.1</v>
      </c>
      <c r="Z354" s="6" t="s">
        <v>42</v>
      </c>
    </row>
    <row r="355" spans="1:26" x14ac:dyDescent="0.2">
      <c r="A355" s="22">
        <f t="shared" si="31"/>
        <v>12</v>
      </c>
      <c r="B355" s="22" t="s">
        <v>13</v>
      </c>
      <c r="C355" s="4">
        <v>302</v>
      </c>
      <c r="D355" s="4">
        <v>263</v>
      </c>
      <c r="E355" s="4">
        <v>256</v>
      </c>
      <c r="F355" s="4">
        <v>99</v>
      </c>
      <c r="G355" s="4">
        <v>87</v>
      </c>
      <c r="H355" s="4">
        <v>97</v>
      </c>
      <c r="I355" s="4">
        <v>8.1</v>
      </c>
      <c r="J355" s="4">
        <v>7.1</v>
      </c>
      <c r="K355" s="4">
        <v>7</v>
      </c>
      <c r="L355" s="4">
        <v>523</v>
      </c>
      <c r="M355" s="4">
        <v>674</v>
      </c>
      <c r="N355" s="4">
        <v>510</v>
      </c>
      <c r="O355" s="4">
        <v>109</v>
      </c>
      <c r="P355" s="4">
        <v>129</v>
      </c>
      <c r="Q355" s="4">
        <v>76</v>
      </c>
      <c r="R355" s="4">
        <v>14</v>
      </c>
      <c r="S355" s="4">
        <v>18.2</v>
      </c>
      <c r="T355" s="4">
        <v>13.9</v>
      </c>
      <c r="U355" s="4">
        <v>-221</v>
      </c>
      <c r="V355" s="4">
        <v>-411</v>
      </c>
      <c r="W355" s="4">
        <v>-254</v>
      </c>
      <c r="X355" s="4">
        <v>-5.9</v>
      </c>
      <c r="Y355" s="4">
        <v>-11.1</v>
      </c>
      <c r="Z355" s="4">
        <v>6.9</v>
      </c>
    </row>
    <row r="356" spans="1:26" x14ac:dyDescent="0.2">
      <c r="A356" s="22">
        <f t="shared" si="31"/>
        <v>13</v>
      </c>
      <c r="B356" s="22" t="s">
        <v>14</v>
      </c>
      <c r="C356" s="4">
        <v>2590</v>
      </c>
      <c r="D356" s="4">
        <v>2569</v>
      </c>
      <c r="E356" s="4">
        <v>2203</v>
      </c>
      <c r="F356" s="4">
        <v>96.4</v>
      </c>
      <c r="G356" s="4">
        <v>99.2</v>
      </c>
      <c r="H356" s="4">
        <v>86.5</v>
      </c>
      <c r="I356" s="4">
        <v>9.1999999999999993</v>
      </c>
      <c r="J356" s="4">
        <v>9.1</v>
      </c>
      <c r="K356" s="4">
        <v>9.4</v>
      </c>
      <c r="L356" s="4">
        <v>3764</v>
      </c>
      <c r="M356" s="4">
        <v>4723</v>
      </c>
      <c r="N356" s="4">
        <v>3629</v>
      </c>
      <c r="O356" s="6" t="s">
        <v>42</v>
      </c>
      <c r="P356" s="4">
        <v>125.5</v>
      </c>
      <c r="Q356" s="4">
        <v>76.900000000000006</v>
      </c>
      <c r="R356" s="4">
        <v>13.4</v>
      </c>
      <c r="S356" s="4">
        <v>16.8</v>
      </c>
      <c r="T356" s="4">
        <v>15.4</v>
      </c>
      <c r="U356" s="4">
        <v>-1143</v>
      </c>
      <c r="V356" s="4">
        <v>-2172</v>
      </c>
      <c r="W356" s="4">
        <v>-1426</v>
      </c>
      <c r="X356" s="4">
        <v>-4.0999999999999996</v>
      </c>
      <c r="Y356" s="4">
        <v>-7.7</v>
      </c>
      <c r="Z356" s="4">
        <v>-6.1</v>
      </c>
    </row>
    <row r="357" spans="1:26" x14ac:dyDescent="0.2">
      <c r="A357" s="22">
        <f t="shared" si="31"/>
        <v>14</v>
      </c>
      <c r="B357" s="22" t="s">
        <v>15</v>
      </c>
      <c r="C357" s="4">
        <v>1876</v>
      </c>
      <c r="D357" s="4">
        <v>1815</v>
      </c>
      <c r="E357" s="4">
        <v>1554</v>
      </c>
      <c r="F357" s="4">
        <v>97</v>
      </c>
      <c r="G357" s="4">
        <v>96.7</v>
      </c>
      <c r="H357" s="4">
        <v>85.6</v>
      </c>
      <c r="I357" s="4">
        <v>9.8000000000000007</v>
      </c>
      <c r="J357" s="4">
        <v>9.5</v>
      </c>
      <c r="K357" s="4">
        <v>8.1</v>
      </c>
      <c r="L357" s="4">
        <v>2710</v>
      </c>
      <c r="M357" s="4">
        <v>3302</v>
      </c>
      <c r="N357" s="4">
        <v>2618</v>
      </c>
      <c r="O357" s="4">
        <v>109.7</v>
      </c>
      <c r="P357" s="4">
        <v>121.8</v>
      </c>
      <c r="Q357" s="4">
        <v>79.3</v>
      </c>
      <c r="R357" s="4">
        <v>14.1</v>
      </c>
      <c r="S357" s="4">
        <v>17.3</v>
      </c>
      <c r="T357" s="4">
        <v>13.7</v>
      </c>
      <c r="U357" s="4">
        <v>-834</v>
      </c>
      <c r="V357" s="4">
        <v>-1487</v>
      </c>
      <c r="W357" s="4">
        <v>-1064</v>
      </c>
      <c r="X357" s="4">
        <v>-4.3</v>
      </c>
      <c r="Y357" s="4">
        <v>-7.8</v>
      </c>
      <c r="Z357" s="4">
        <v>-5.6</v>
      </c>
    </row>
    <row r="358" spans="1:26" x14ac:dyDescent="0.2">
      <c r="A358" s="22">
        <f t="shared" si="31"/>
        <v>15</v>
      </c>
      <c r="B358" s="22" t="s">
        <v>16</v>
      </c>
      <c r="C358" s="4">
        <v>1397</v>
      </c>
      <c r="D358" s="4">
        <v>1325</v>
      </c>
      <c r="E358" s="4">
        <v>1268</v>
      </c>
      <c r="F358" s="4">
        <v>92.89</v>
      </c>
      <c r="G358" s="4">
        <v>94.85</v>
      </c>
      <c r="H358" s="4">
        <v>95.7</v>
      </c>
      <c r="I358" s="4">
        <v>7.6</v>
      </c>
      <c r="J358" s="4">
        <v>7.3</v>
      </c>
      <c r="K358" s="4">
        <v>7.2</v>
      </c>
      <c r="L358" s="4">
        <v>3465</v>
      </c>
      <c r="M358" s="4">
        <v>4155</v>
      </c>
      <c r="N358" s="4">
        <v>3175</v>
      </c>
      <c r="O358" s="4">
        <v>115.08</v>
      </c>
      <c r="P358" s="4">
        <v>119.91</v>
      </c>
      <c r="Q358" s="4">
        <v>76.41</v>
      </c>
      <c r="R358" s="4">
        <v>18.899999999999999</v>
      </c>
      <c r="S358" s="4">
        <v>23</v>
      </c>
      <c r="T358" s="4">
        <v>18.100000000000001</v>
      </c>
      <c r="U358" s="4">
        <v>-2068</v>
      </c>
      <c r="V358" s="4">
        <v>-2830</v>
      </c>
      <c r="W358" s="4">
        <v>-1907</v>
      </c>
      <c r="X358" s="4">
        <v>-11.3</v>
      </c>
      <c r="Y358" s="4">
        <v>-15.6</v>
      </c>
      <c r="Z358" s="4">
        <v>-10.9</v>
      </c>
    </row>
    <row r="359" spans="1:26" x14ac:dyDescent="0.2">
      <c r="A359" s="22">
        <f t="shared" si="31"/>
        <v>16</v>
      </c>
      <c r="B359" s="22" t="s">
        <v>17</v>
      </c>
      <c r="C359" s="4">
        <v>1545</v>
      </c>
      <c r="D359" s="4">
        <v>1516</v>
      </c>
      <c r="E359" s="4">
        <v>1414</v>
      </c>
      <c r="F359" s="4">
        <v>90.4</v>
      </c>
      <c r="G359" s="4">
        <v>98.1</v>
      </c>
      <c r="H359" s="4">
        <v>93.3</v>
      </c>
      <c r="I359" s="4">
        <v>8.5</v>
      </c>
      <c r="J359" s="4">
        <v>8.4</v>
      </c>
      <c r="K359" s="4">
        <v>7.8</v>
      </c>
      <c r="L359" s="4">
        <v>2476</v>
      </c>
      <c r="M359" s="4">
        <v>2747</v>
      </c>
      <c r="N359" s="4">
        <v>2417</v>
      </c>
      <c r="O359" s="4">
        <v>117.4</v>
      </c>
      <c r="P359" s="4">
        <v>110.9</v>
      </c>
      <c r="Q359" s="4">
        <v>88</v>
      </c>
      <c r="R359" s="4">
        <v>13.6</v>
      </c>
      <c r="S359" s="4">
        <v>15.2</v>
      </c>
      <c r="T359" s="4">
        <v>13.4</v>
      </c>
      <c r="U359" s="4">
        <v>-931</v>
      </c>
      <c r="V359" s="4">
        <v>-1231</v>
      </c>
      <c r="W359" s="4">
        <v>-1003</v>
      </c>
      <c r="X359" s="4">
        <v>-5.0999999999999996</v>
      </c>
      <c r="Y359" s="4">
        <v>-6.8</v>
      </c>
      <c r="Z359" s="4">
        <v>-5.6</v>
      </c>
    </row>
    <row r="360" spans="1:26" x14ac:dyDescent="0.2">
      <c r="A360" s="22">
        <f t="shared" si="31"/>
        <v>17</v>
      </c>
      <c r="B360" s="22" t="s">
        <v>18</v>
      </c>
      <c r="C360" s="4">
        <v>2771</v>
      </c>
      <c r="D360" s="4">
        <v>2631</v>
      </c>
      <c r="E360" s="4">
        <v>2383</v>
      </c>
      <c r="F360" s="4">
        <v>95.8</v>
      </c>
      <c r="G360" s="4">
        <v>94.9</v>
      </c>
      <c r="H360" s="4">
        <v>90.6</v>
      </c>
      <c r="I360" s="4">
        <v>8.6</v>
      </c>
      <c r="J360" s="4">
        <v>8.3000000000000007</v>
      </c>
      <c r="K360" s="4">
        <v>7.6</v>
      </c>
      <c r="L360" s="4">
        <v>5125</v>
      </c>
      <c r="M360" s="4">
        <v>5903</v>
      </c>
      <c r="N360" s="4">
        <v>4553</v>
      </c>
      <c r="O360" s="4">
        <v>120</v>
      </c>
      <c r="P360" s="4">
        <v>115.2</v>
      </c>
      <c r="Q360" s="4">
        <v>77.099999999999994</v>
      </c>
      <c r="R360" s="4">
        <v>15.9</v>
      </c>
      <c r="S360" s="4">
        <v>18.5</v>
      </c>
      <c r="T360" s="4">
        <v>14.4</v>
      </c>
      <c r="U360" s="4">
        <v>-2354</v>
      </c>
      <c r="V360" s="4">
        <v>-3272</v>
      </c>
      <c r="W360" s="4">
        <v>-2170</v>
      </c>
      <c r="X360" s="4">
        <v>-7.3</v>
      </c>
      <c r="Y360" s="4">
        <v>-10.199999999999999</v>
      </c>
      <c r="Z360" s="4">
        <v>-6.8</v>
      </c>
    </row>
    <row r="361" spans="1:26" x14ac:dyDescent="0.2">
      <c r="A361" s="22">
        <f t="shared" si="31"/>
        <v>18</v>
      </c>
      <c r="B361" s="22" t="s">
        <v>19</v>
      </c>
      <c r="C361" s="4">
        <v>292</v>
      </c>
      <c r="D361" s="4">
        <v>275</v>
      </c>
      <c r="E361" s="4">
        <v>227</v>
      </c>
      <c r="F361" s="4">
        <v>91</v>
      </c>
      <c r="G361" s="4">
        <v>94</v>
      </c>
      <c r="H361" s="4">
        <v>83</v>
      </c>
      <c r="I361" s="4">
        <v>7.1</v>
      </c>
      <c r="J361" s="4">
        <v>6.8</v>
      </c>
      <c r="K361" s="4">
        <v>5.9</v>
      </c>
      <c r="L361" s="4">
        <v>846</v>
      </c>
      <c r="M361" s="4">
        <v>1058</v>
      </c>
      <c r="N361" s="4">
        <v>776</v>
      </c>
      <c r="O361" s="4">
        <v>110</v>
      </c>
      <c r="P361" s="4">
        <v>125</v>
      </c>
      <c r="Q361" s="4">
        <v>73</v>
      </c>
      <c r="R361" s="4">
        <v>20.5</v>
      </c>
      <c r="S361" s="4">
        <v>20</v>
      </c>
      <c r="T361" s="4">
        <v>20.3</v>
      </c>
      <c r="U361" s="4">
        <v>-554</v>
      </c>
      <c r="V361" s="4">
        <v>-783</v>
      </c>
      <c r="W361" s="4">
        <v>-549</v>
      </c>
      <c r="X361" s="4">
        <v>-13.4</v>
      </c>
      <c r="Y361" s="4">
        <v>-19.3</v>
      </c>
      <c r="Z361" s="4">
        <v>-14.4</v>
      </c>
    </row>
    <row r="362" spans="1:26" x14ac:dyDescent="0.2">
      <c r="A362" s="22">
        <f t="shared" si="31"/>
        <v>19</v>
      </c>
      <c r="B362" s="22" t="s">
        <v>20</v>
      </c>
      <c r="C362" s="4">
        <v>3962</v>
      </c>
      <c r="D362" s="4">
        <v>3705</v>
      </c>
      <c r="E362" s="4">
        <v>3625</v>
      </c>
      <c r="F362" s="4">
        <v>98.3</v>
      </c>
      <c r="G362" s="4">
        <v>93.5</v>
      </c>
      <c r="H362" s="4">
        <v>97.8</v>
      </c>
      <c r="I362" s="4">
        <v>9.3000000000000007</v>
      </c>
      <c r="J362" s="4">
        <v>8</v>
      </c>
      <c r="K362" s="4">
        <v>8.6</v>
      </c>
      <c r="L362" s="4">
        <v>6700</v>
      </c>
      <c r="M362" s="4">
        <v>7735</v>
      </c>
      <c r="N362" s="4">
        <v>6332</v>
      </c>
      <c r="O362" s="4">
        <v>119.7</v>
      </c>
      <c r="P362" s="4">
        <v>115.4</v>
      </c>
      <c r="Q362" s="4">
        <v>94.5</v>
      </c>
      <c r="R362" s="4">
        <v>15.8</v>
      </c>
      <c r="S362" s="4">
        <v>18.2</v>
      </c>
      <c r="T362" s="4">
        <v>9.5</v>
      </c>
      <c r="U362" s="4">
        <v>-2738</v>
      </c>
      <c r="V362" s="4">
        <v>-4030</v>
      </c>
      <c r="W362" s="4">
        <v>-2707</v>
      </c>
      <c r="X362" s="4">
        <v>-6.5</v>
      </c>
      <c r="Y362" s="4">
        <v>-9.5</v>
      </c>
      <c r="Z362" s="4">
        <v>-6.3</v>
      </c>
    </row>
    <row r="363" spans="1:26" x14ac:dyDescent="0.2">
      <c r="A363" s="22">
        <f t="shared" si="31"/>
        <v>20</v>
      </c>
      <c r="B363" s="22" t="s">
        <v>21</v>
      </c>
      <c r="C363" s="4">
        <v>527</v>
      </c>
      <c r="D363" s="4">
        <v>532</v>
      </c>
      <c r="E363" s="4">
        <v>463</v>
      </c>
      <c r="F363" s="4">
        <v>94.4</v>
      </c>
      <c r="G363" s="4">
        <v>100.9</v>
      </c>
      <c r="H363" s="4">
        <v>87</v>
      </c>
      <c r="I363" s="4">
        <v>7.7</v>
      </c>
      <c r="J363" s="4">
        <v>7.9</v>
      </c>
      <c r="K363" s="4">
        <v>6.9</v>
      </c>
      <c r="L363" s="4">
        <v>1293</v>
      </c>
      <c r="M363" s="4">
        <v>1408</v>
      </c>
      <c r="N363" s="4">
        <v>1160</v>
      </c>
      <c r="O363" s="4">
        <v>118</v>
      </c>
      <c r="P363" s="4">
        <v>108.9</v>
      </c>
      <c r="Q363" s="4">
        <v>82.4</v>
      </c>
      <c r="R363" s="4">
        <v>18.899999999999999</v>
      </c>
      <c r="S363" s="4">
        <v>20.8</v>
      </c>
      <c r="T363" s="4">
        <v>17.399999999999999</v>
      </c>
      <c r="U363" s="4">
        <v>-766</v>
      </c>
      <c r="V363" s="4">
        <v>-876</v>
      </c>
      <c r="W363" s="4">
        <v>-697</v>
      </c>
      <c r="X363" s="4">
        <v>-11.2</v>
      </c>
      <c r="Y363" s="4">
        <v>-12.9</v>
      </c>
      <c r="Z363" s="4">
        <v>-10.4</v>
      </c>
    </row>
    <row r="364" spans="1:26" x14ac:dyDescent="0.2">
      <c r="A364" s="22">
        <f t="shared" si="31"/>
        <v>21</v>
      </c>
      <c r="B364" s="22" t="s">
        <v>22</v>
      </c>
      <c r="C364" s="4">
        <v>2967</v>
      </c>
      <c r="D364" s="4">
        <v>2817</v>
      </c>
      <c r="E364" s="4">
        <v>2528</v>
      </c>
      <c r="F364" s="4">
        <v>97.7</v>
      </c>
      <c r="G364" s="4">
        <v>94.9</v>
      </c>
      <c r="H364" s="4">
        <v>89.7</v>
      </c>
      <c r="I364" s="4">
        <v>9.5</v>
      </c>
      <c r="J364" s="6" t="s">
        <v>42</v>
      </c>
      <c r="K364" s="4">
        <v>8.4</v>
      </c>
      <c r="L364" s="4">
        <v>4344</v>
      </c>
      <c r="M364" s="4">
        <v>5230</v>
      </c>
      <c r="N364" s="4">
        <v>4216</v>
      </c>
      <c r="O364" s="4">
        <v>110.3</v>
      </c>
      <c r="P364" s="4">
        <v>120.4</v>
      </c>
      <c r="Q364" s="4">
        <v>80.599999999999994</v>
      </c>
      <c r="R364" s="4">
        <v>13.9</v>
      </c>
      <c r="S364" s="6" t="s">
        <v>42</v>
      </c>
      <c r="T364" s="4">
        <v>13.9</v>
      </c>
      <c r="U364" s="4">
        <v>-1377</v>
      </c>
      <c r="V364" s="4">
        <v>-2413</v>
      </c>
      <c r="W364" s="4">
        <v>-1688</v>
      </c>
      <c r="X364" s="4">
        <v>-4.4000000000000004</v>
      </c>
      <c r="Y364" s="6" t="s">
        <v>42</v>
      </c>
      <c r="Z364" s="4">
        <v>-5.6</v>
      </c>
    </row>
    <row r="365" spans="1:26" x14ac:dyDescent="0.2">
      <c r="A365" s="22">
        <f t="shared" si="31"/>
        <v>22</v>
      </c>
      <c r="B365" s="22" t="s">
        <v>23</v>
      </c>
      <c r="C365" s="4">
        <v>494</v>
      </c>
      <c r="D365" s="4">
        <v>451</v>
      </c>
      <c r="E365" s="4">
        <v>450</v>
      </c>
      <c r="F365" s="4">
        <v>105</v>
      </c>
      <c r="G365" s="4">
        <v>91</v>
      </c>
      <c r="H365" s="4">
        <v>99.8</v>
      </c>
      <c r="I365" s="4">
        <v>8.6999999999999993</v>
      </c>
      <c r="J365" s="4">
        <v>8.1</v>
      </c>
      <c r="K365" s="4">
        <v>8.4</v>
      </c>
      <c r="L365" s="4">
        <v>1101</v>
      </c>
      <c r="M365" s="4">
        <v>1297</v>
      </c>
      <c r="N365" s="4">
        <v>1191</v>
      </c>
      <c r="O365" s="4">
        <v>115.7</v>
      </c>
      <c r="P365" s="4">
        <v>117.8</v>
      </c>
      <c r="Q365" s="4">
        <v>92</v>
      </c>
      <c r="R365" s="4">
        <v>19.5</v>
      </c>
      <c r="S365" s="4">
        <v>23.4</v>
      </c>
      <c r="T365" s="4">
        <v>22</v>
      </c>
      <c r="U365" s="4">
        <v>-607</v>
      </c>
      <c r="V365" s="4">
        <v>-846</v>
      </c>
      <c r="W365" s="4">
        <v>-741</v>
      </c>
      <c r="X365" s="4">
        <v>10.7</v>
      </c>
      <c r="Y365" s="4">
        <v>15.2</v>
      </c>
      <c r="Z365" s="4">
        <v>13.8</v>
      </c>
    </row>
    <row r="366" spans="1:26" x14ac:dyDescent="0.2">
      <c r="A366" s="22">
        <f t="shared" si="31"/>
        <v>23</v>
      </c>
      <c r="B366" s="22" t="s">
        <v>24</v>
      </c>
      <c r="C366" s="4">
        <v>5515</v>
      </c>
      <c r="D366" s="4">
        <v>5285</v>
      </c>
      <c r="E366" s="4">
        <v>4805</v>
      </c>
      <c r="F366" s="4">
        <v>94.7</v>
      </c>
      <c r="G366" s="4">
        <v>96.7</v>
      </c>
      <c r="H366" s="4">
        <v>92</v>
      </c>
      <c r="I366" s="4">
        <v>9.1</v>
      </c>
      <c r="J366" s="4">
        <v>8.8000000000000007</v>
      </c>
      <c r="K366" s="4">
        <v>8.1</v>
      </c>
      <c r="L366" s="4">
        <v>9568</v>
      </c>
      <c r="M366" s="4">
        <v>11521</v>
      </c>
      <c r="N366" s="4">
        <v>8640</v>
      </c>
      <c r="O366" s="4">
        <v>118</v>
      </c>
      <c r="P366" s="4">
        <v>119.6</v>
      </c>
      <c r="Q366" s="4">
        <v>77.2</v>
      </c>
      <c r="R366" s="4">
        <v>15.8</v>
      </c>
      <c r="S366" s="4">
        <v>18.899999999999999</v>
      </c>
      <c r="T366" s="4">
        <v>14.6</v>
      </c>
      <c r="U366" s="4">
        <v>-4059</v>
      </c>
      <c r="V366" s="4">
        <v>-6036</v>
      </c>
      <c r="W366" s="4">
        <v>-3835</v>
      </c>
      <c r="X366" s="4">
        <v>-6.7</v>
      </c>
      <c r="Y366" s="4">
        <v>-10.1</v>
      </c>
      <c r="Z366" s="4">
        <v>-6.5</v>
      </c>
    </row>
    <row r="367" spans="1:26" x14ac:dyDescent="0.2">
      <c r="A367" s="22">
        <f t="shared" si="31"/>
        <v>24</v>
      </c>
      <c r="B367" s="22" t="s">
        <v>25</v>
      </c>
      <c r="C367" s="4">
        <v>696</v>
      </c>
      <c r="D367" s="4">
        <v>625</v>
      </c>
      <c r="E367" s="4">
        <v>590</v>
      </c>
      <c r="F367" s="4">
        <v>98.3</v>
      </c>
      <c r="G367" s="4">
        <v>89.8</v>
      </c>
      <c r="H367" s="4">
        <v>94.4</v>
      </c>
      <c r="I367" s="4">
        <v>9.3000000000000007</v>
      </c>
      <c r="J367" s="4">
        <v>8.4</v>
      </c>
      <c r="K367" s="4">
        <v>8.8000000000000007</v>
      </c>
      <c r="L367" s="4">
        <v>1025</v>
      </c>
      <c r="M367" s="4">
        <v>1203</v>
      </c>
      <c r="N367" s="4">
        <v>934</v>
      </c>
      <c r="O367" s="4">
        <v>114</v>
      </c>
      <c r="P367" s="4">
        <v>117.3</v>
      </c>
      <c r="Q367" s="4">
        <v>77.599999999999994</v>
      </c>
      <c r="R367" s="4">
        <v>13.7</v>
      </c>
      <c r="S367" s="4">
        <v>16.100000000000001</v>
      </c>
      <c r="T367" s="4">
        <v>13.9</v>
      </c>
      <c r="U367" s="4">
        <v>-329</v>
      </c>
      <c r="V367" s="4">
        <v>-578</v>
      </c>
      <c r="W367" s="4">
        <v>-344</v>
      </c>
      <c r="X367" s="4">
        <v>-4.4000000000000004</v>
      </c>
      <c r="Y367" s="4">
        <v>-7.8</v>
      </c>
      <c r="Z367" s="4">
        <v>-5.0999999999999996</v>
      </c>
    </row>
    <row r="368" spans="1:26" x14ac:dyDescent="0.2">
      <c r="A368" s="22">
        <f t="shared" si="31"/>
        <v>25</v>
      </c>
      <c r="B368" s="22" t="s">
        <v>26</v>
      </c>
      <c r="C368" s="6" t="s">
        <v>42</v>
      </c>
      <c r="D368" s="6" t="s">
        <v>42</v>
      </c>
      <c r="E368" s="6" t="s">
        <v>42</v>
      </c>
      <c r="F368" s="6" t="s">
        <v>42</v>
      </c>
      <c r="G368" s="6" t="s">
        <v>42</v>
      </c>
      <c r="H368" s="6" t="s">
        <v>42</v>
      </c>
      <c r="I368" s="6" t="s">
        <v>42</v>
      </c>
      <c r="J368" s="6" t="s">
        <v>42</v>
      </c>
      <c r="K368" s="6" t="s">
        <v>42</v>
      </c>
      <c r="L368" s="6" t="s">
        <v>42</v>
      </c>
      <c r="M368" s="6" t="s">
        <v>42</v>
      </c>
      <c r="N368" s="6" t="s">
        <v>42</v>
      </c>
      <c r="O368" s="6" t="s">
        <v>42</v>
      </c>
      <c r="P368" s="6" t="s">
        <v>42</v>
      </c>
      <c r="Q368" s="6" t="s">
        <v>42</v>
      </c>
      <c r="R368" s="6" t="s">
        <v>42</v>
      </c>
      <c r="S368" s="6" t="s">
        <v>42</v>
      </c>
      <c r="T368" s="6" t="s">
        <v>42</v>
      </c>
      <c r="U368" s="6" t="s">
        <v>42</v>
      </c>
      <c r="V368" s="6" t="s">
        <v>42</v>
      </c>
      <c r="W368" s="6" t="s">
        <v>42</v>
      </c>
      <c r="X368" s="6" t="s">
        <v>42</v>
      </c>
      <c r="Y368" s="6" t="s">
        <v>42</v>
      </c>
      <c r="Z368" s="6" t="s">
        <v>42</v>
      </c>
    </row>
    <row r="369" spans="1:26" x14ac:dyDescent="0.2">
      <c r="A369" s="22">
        <f t="shared" si="31"/>
        <v>26</v>
      </c>
      <c r="B369" s="22" t="s">
        <v>27</v>
      </c>
      <c r="C369" s="4">
        <v>2498</v>
      </c>
      <c r="D369" s="4">
        <v>2396</v>
      </c>
      <c r="E369" s="4">
        <v>1922</v>
      </c>
      <c r="F369" s="4">
        <v>100.5</v>
      </c>
      <c r="G369" s="4">
        <v>95.9</v>
      </c>
      <c r="H369" s="4">
        <v>80.2</v>
      </c>
      <c r="I369" s="4">
        <v>9.6</v>
      </c>
      <c r="J369" s="4">
        <v>9.3000000000000007</v>
      </c>
      <c r="K369" s="4">
        <v>8.1999999999999993</v>
      </c>
      <c r="L369" s="4">
        <v>3054</v>
      </c>
      <c r="M369" s="4">
        <v>3720</v>
      </c>
      <c r="N369" s="4">
        <v>2634</v>
      </c>
      <c r="O369" s="4">
        <v>120.1</v>
      </c>
      <c r="P369" s="4">
        <v>121.8</v>
      </c>
      <c r="Q369" s="4">
        <v>70.8</v>
      </c>
      <c r="R369" s="4">
        <v>11.77</v>
      </c>
      <c r="S369" s="4">
        <v>14.37</v>
      </c>
      <c r="T369" s="4">
        <v>11</v>
      </c>
      <c r="U369" s="4">
        <v>-556</v>
      </c>
      <c r="V369" s="4">
        <v>-1324</v>
      </c>
      <c r="W369" s="4">
        <v>-712</v>
      </c>
      <c r="X369" s="4">
        <v>-2.1</v>
      </c>
      <c r="Y369" s="4">
        <v>-5.0999999999999996</v>
      </c>
      <c r="Z369" s="4">
        <v>-2.8</v>
      </c>
    </row>
    <row r="370" spans="1:26" x14ac:dyDescent="0.2">
      <c r="A370" s="33">
        <f t="shared" si="31"/>
        <v>27</v>
      </c>
      <c r="B370" s="33" t="s">
        <v>28</v>
      </c>
      <c r="C370" s="34"/>
      <c r="D370" s="34"/>
      <c r="E370" s="34"/>
      <c r="F370" s="34"/>
      <c r="G370" s="34"/>
      <c r="H370" s="34"/>
      <c r="I370" s="34">
        <f t="shared" ref="I370:K370" si="32">SUM(I344:I369)/26</f>
        <v>8.0269230769230759</v>
      </c>
      <c r="J370" s="34">
        <f t="shared" si="32"/>
        <v>7.8423076923076946</v>
      </c>
      <c r="K370" s="34">
        <f t="shared" si="32"/>
        <v>7.2538461538461538</v>
      </c>
      <c r="L370" s="34"/>
      <c r="M370" s="34"/>
      <c r="N370" s="34"/>
      <c r="O370" s="34"/>
      <c r="P370" s="34"/>
      <c r="Q370" s="34"/>
      <c r="R370" s="34">
        <f>SUM(R344:R369)/26</f>
        <v>14.729615384615384</v>
      </c>
      <c r="S370" s="34">
        <f t="shared" ref="S370:T370" si="33">SUM(S344:S369)/26</f>
        <v>16.687307692307691</v>
      </c>
      <c r="T370" s="34">
        <f t="shared" si="33"/>
        <v>13.718076923076922</v>
      </c>
      <c r="U370" s="34"/>
      <c r="V370" s="34"/>
      <c r="W370" s="34"/>
      <c r="X370" s="34">
        <f>SUM(X344:X369)/26</f>
        <v>-5.3353846153846156</v>
      </c>
      <c r="Y370" s="34">
        <f t="shared" ref="Y370:Z370" si="34">SUM(Y344:Y369)/26</f>
        <v>-7.4153846153846157</v>
      </c>
      <c r="Z370" s="34">
        <f t="shared" si="34"/>
        <v>-5.0961538461538476</v>
      </c>
    </row>
    <row r="371" spans="1:26" x14ac:dyDescent="0.2">
      <c r="A371" s="35"/>
      <c r="B371" s="35" t="s">
        <v>60</v>
      </c>
      <c r="C371" s="36">
        <f>SUM(C344:C369)</f>
        <v>50702</v>
      </c>
      <c r="D371" s="36">
        <f t="shared" ref="D371:N371" si="35">SUM(D344:D369)</f>
        <v>48420</v>
      </c>
      <c r="E371" s="36">
        <f t="shared" si="35"/>
        <v>43980</v>
      </c>
      <c r="F371" s="36"/>
      <c r="G371" s="36">
        <f>D371/C371*100</f>
        <v>95.499191353398288</v>
      </c>
      <c r="H371" s="36">
        <f>E371/D371*100</f>
        <v>90.830235439900861</v>
      </c>
      <c r="I371" s="36"/>
      <c r="J371" s="36"/>
      <c r="K371" s="36"/>
      <c r="L371" s="36">
        <f t="shared" si="35"/>
        <v>83625</v>
      </c>
      <c r="M371" s="36">
        <f t="shared" si="35"/>
        <v>99698</v>
      </c>
      <c r="N371" s="36">
        <f t="shared" si="35"/>
        <v>77493</v>
      </c>
      <c r="O371" s="36"/>
      <c r="P371" s="36">
        <f>M371/L371*100</f>
        <v>119.22032884902841</v>
      </c>
      <c r="Q371" s="36">
        <f>N371/M371*100</f>
        <v>77.727737768059541</v>
      </c>
      <c r="R371" s="36"/>
      <c r="S371" s="36"/>
      <c r="T371" s="36"/>
      <c r="U371" s="36">
        <f>SUM(U344:U369)</f>
        <v>-32898</v>
      </c>
      <c r="V371" s="36">
        <f t="shared" ref="V371:W371" si="36">SUM(V344:V369)</f>
        <v>-51164</v>
      </c>
      <c r="W371" s="36">
        <f t="shared" si="36"/>
        <v>-33513</v>
      </c>
      <c r="X371" s="36"/>
      <c r="Y371" s="36"/>
      <c r="Z371" s="36"/>
    </row>
    <row r="372" spans="1:26" x14ac:dyDescent="0.2">
      <c r="E372" s="42"/>
      <c r="N372" s="42"/>
      <c r="Q372" s="42"/>
    </row>
    <row r="373" spans="1:26" ht="27" customHeight="1" x14ac:dyDescent="0.2">
      <c r="A373" s="12" t="s">
        <v>94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</row>
    <row r="374" spans="1:26" ht="42" customHeight="1" x14ac:dyDescent="0.2">
      <c r="A374" s="14" t="s">
        <v>87</v>
      </c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</row>
    <row r="376" spans="1:26" ht="24.75" customHeight="1" x14ac:dyDescent="0.2">
      <c r="A376" s="15" t="s">
        <v>0</v>
      </c>
      <c r="B376" s="15" t="s">
        <v>1</v>
      </c>
      <c r="C376" s="16" t="s">
        <v>88</v>
      </c>
      <c r="D376" s="17"/>
      <c r="E376" s="18"/>
      <c r="F376" s="19" t="s">
        <v>46</v>
      </c>
      <c r="G376" s="19"/>
      <c r="H376" s="19"/>
      <c r="I376" s="16" t="s">
        <v>89</v>
      </c>
      <c r="J376" s="17"/>
      <c r="K376" s="18"/>
      <c r="L376" s="19" t="s">
        <v>46</v>
      </c>
      <c r="M376" s="19"/>
      <c r="N376" s="19"/>
      <c r="O376" s="19" t="s">
        <v>90</v>
      </c>
      <c r="P376" s="19"/>
      <c r="Q376" s="19"/>
      <c r="R376" s="19" t="s">
        <v>100</v>
      </c>
      <c r="S376" s="19"/>
      <c r="T376" s="19"/>
    </row>
    <row r="377" spans="1:26" x14ac:dyDescent="0.2">
      <c r="A377" s="20"/>
      <c r="B377" s="20"/>
      <c r="C377" s="21">
        <v>2020</v>
      </c>
      <c r="D377" s="21">
        <v>2021</v>
      </c>
      <c r="E377" s="21">
        <v>2022</v>
      </c>
      <c r="F377" s="21">
        <v>2020</v>
      </c>
      <c r="G377" s="21">
        <v>2021</v>
      </c>
      <c r="H377" s="21">
        <v>2022</v>
      </c>
      <c r="I377" s="21">
        <v>2020</v>
      </c>
      <c r="J377" s="21">
        <v>2021</v>
      </c>
      <c r="K377" s="21">
        <v>2022</v>
      </c>
      <c r="L377" s="21">
        <v>2020</v>
      </c>
      <c r="M377" s="21">
        <v>2021</v>
      </c>
      <c r="N377" s="21">
        <v>2022</v>
      </c>
      <c r="O377" s="21">
        <v>2020</v>
      </c>
      <c r="P377" s="21">
        <v>2021</v>
      </c>
      <c r="Q377" s="21">
        <v>2022</v>
      </c>
      <c r="R377" s="21">
        <v>2020</v>
      </c>
      <c r="S377" s="21">
        <v>2021</v>
      </c>
      <c r="T377" s="21">
        <v>2022</v>
      </c>
    </row>
    <row r="378" spans="1:26" x14ac:dyDescent="0.2">
      <c r="A378" s="22">
        <v>1</v>
      </c>
      <c r="B378" s="22" t="s">
        <v>2</v>
      </c>
      <c r="C378" s="4">
        <v>8411</v>
      </c>
      <c r="D378" s="4">
        <v>8945</v>
      </c>
      <c r="E378" s="4">
        <v>8154</v>
      </c>
      <c r="F378" s="3">
        <v>79</v>
      </c>
      <c r="G378" s="3">
        <v>106.4</v>
      </c>
      <c r="H378" s="3">
        <v>91.2</v>
      </c>
      <c r="I378" s="4">
        <v>8495</v>
      </c>
      <c r="J378" s="4">
        <v>8607</v>
      </c>
      <c r="K378" s="4">
        <v>9091</v>
      </c>
      <c r="L378" s="4">
        <v>78.099999999999994</v>
      </c>
      <c r="M378" s="4">
        <v>101.3</v>
      </c>
      <c r="N378" s="4">
        <v>105.6</v>
      </c>
      <c r="O378" s="4">
        <v>-84</v>
      </c>
      <c r="P378" s="4">
        <v>338</v>
      </c>
      <c r="Q378" s="4">
        <v>-937</v>
      </c>
      <c r="R378" s="4">
        <v>-0.2</v>
      </c>
      <c r="S378" s="4">
        <v>1</v>
      </c>
      <c r="T378" s="4">
        <v>-3.1</v>
      </c>
    </row>
    <row r="379" spans="1:26" x14ac:dyDescent="0.2">
      <c r="A379" s="22">
        <f>A378+1</f>
        <v>2</v>
      </c>
      <c r="B379" s="22" t="s">
        <v>3</v>
      </c>
      <c r="C379" s="3">
        <v>1938</v>
      </c>
      <c r="D379" s="3">
        <v>1911</v>
      </c>
      <c r="E379" s="3">
        <v>1750</v>
      </c>
      <c r="F379" s="3">
        <v>104.3</v>
      </c>
      <c r="G379" s="3">
        <v>98.6</v>
      </c>
      <c r="H379" s="3">
        <v>91.6</v>
      </c>
      <c r="I379" s="4">
        <v>1406</v>
      </c>
      <c r="J379" s="4">
        <v>1432</v>
      </c>
      <c r="K379" s="4">
        <v>1545</v>
      </c>
      <c r="L379" s="4">
        <v>99.2</v>
      </c>
      <c r="M379" s="4">
        <v>101.8</v>
      </c>
      <c r="N379" s="4">
        <v>107.9</v>
      </c>
      <c r="O379" s="3">
        <v>532</v>
      </c>
      <c r="P379" s="3">
        <v>479</v>
      </c>
      <c r="Q379" s="3">
        <v>205</v>
      </c>
      <c r="R379" s="3">
        <v>8.5299999999999994</v>
      </c>
      <c r="S379" s="3">
        <v>7.8</v>
      </c>
      <c r="T379" s="3">
        <v>3.4</v>
      </c>
    </row>
    <row r="380" spans="1:26" x14ac:dyDescent="0.2">
      <c r="A380" s="22">
        <f t="shared" ref="A380:A404" si="37">A379+1</f>
        <v>3</v>
      </c>
      <c r="B380" s="22" t="s">
        <v>4</v>
      </c>
      <c r="C380" s="4">
        <v>8825</v>
      </c>
      <c r="D380" s="4">
        <v>9052</v>
      </c>
      <c r="E380" s="4">
        <v>7954</v>
      </c>
      <c r="F380" s="4">
        <v>99.2</v>
      </c>
      <c r="G380" s="4">
        <v>102.6</v>
      </c>
      <c r="H380" s="4">
        <v>87.9</v>
      </c>
      <c r="I380" s="4">
        <v>7308</v>
      </c>
      <c r="J380" s="4">
        <v>6765</v>
      </c>
      <c r="K380" s="4">
        <v>7933</v>
      </c>
      <c r="L380" s="4">
        <v>98.3</v>
      </c>
      <c r="M380" s="4">
        <v>92.6</v>
      </c>
      <c r="N380" s="4">
        <v>118.1</v>
      </c>
      <c r="O380" s="4">
        <v>1517</v>
      </c>
      <c r="P380" s="4">
        <v>2284</v>
      </c>
      <c r="Q380" s="4">
        <v>21</v>
      </c>
      <c r="R380" s="4">
        <v>6.7</v>
      </c>
      <c r="S380" s="4">
        <v>10.199999999999999</v>
      </c>
      <c r="T380" s="4">
        <v>0.09</v>
      </c>
    </row>
    <row r="381" spans="1:26" x14ac:dyDescent="0.2">
      <c r="A381" s="22">
        <f t="shared" si="37"/>
        <v>4</v>
      </c>
      <c r="B381" s="22" t="s">
        <v>5</v>
      </c>
      <c r="C381" s="4">
        <v>1817</v>
      </c>
      <c r="D381" s="4">
        <v>1917</v>
      </c>
      <c r="E381" s="4">
        <v>1653</v>
      </c>
      <c r="F381" s="4">
        <v>91.3</v>
      </c>
      <c r="G381" s="4">
        <v>105.5</v>
      </c>
      <c r="H381" s="4">
        <v>86.3</v>
      </c>
      <c r="I381" s="4">
        <v>1673</v>
      </c>
      <c r="J381" s="4">
        <v>2016</v>
      </c>
      <c r="K381" s="4">
        <v>1724</v>
      </c>
      <c r="L381" s="4">
        <v>78.3</v>
      </c>
      <c r="M381" s="4">
        <v>120.5</v>
      </c>
      <c r="N381" s="4">
        <v>85.5</v>
      </c>
      <c r="O381" s="4">
        <v>144</v>
      </c>
      <c r="P381" s="4">
        <v>-99</v>
      </c>
      <c r="Q381" s="4">
        <v>-71</v>
      </c>
      <c r="R381" s="4">
        <v>2.7</v>
      </c>
      <c r="S381" s="4">
        <v>-1.9</v>
      </c>
      <c r="T381" s="4">
        <v>-1.4</v>
      </c>
    </row>
    <row r="382" spans="1:26" x14ac:dyDescent="0.2">
      <c r="A382" s="22">
        <f t="shared" si="37"/>
        <v>5</v>
      </c>
      <c r="B382" s="22" t="s">
        <v>6</v>
      </c>
      <c r="C382" s="4">
        <v>4968</v>
      </c>
      <c r="D382" s="4">
        <v>6285</v>
      </c>
      <c r="E382" s="6" t="s">
        <v>42</v>
      </c>
      <c r="F382" s="6">
        <v>59.8</v>
      </c>
      <c r="G382" s="3">
        <v>126.5</v>
      </c>
      <c r="H382" s="6" t="s">
        <v>42</v>
      </c>
      <c r="I382" s="4">
        <v>7177</v>
      </c>
      <c r="J382" s="4">
        <v>6811</v>
      </c>
      <c r="K382" s="6" t="s">
        <v>42</v>
      </c>
      <c r="L382" s="4">
        <v>89.8</v>
      </c>
      <c r="M382" s="4">
        <v>94.9</v>
      </c>
      <c r="N382" s="6" t="s">
        <v>42</v>
      </c>
      <c r="O382" s="4">
        <v>-2209</v>
      </c>
      <c r="P382" s="4">
        <v>-526</v>
      </c>
      <c r="Q382" s="4">
        <v>-634</v>
      </c>
      <c r="R382" s="4">
        <v>-6.2</v>
      </c>
      <c r="S382" s="4">
        <v>-1.5</v>
      </c>
      <c r="T382" s="4">
        <v>-1.8</v>
      </c>
    </row>
    <row r="383" spans="1:26" x14ac:dyDescent="0.2">
      <c r="A383" s="22">
        <f t="shared" si="37"/>
        <v>6</v>
      </c>
      <c r="B383" s="22" t="s">
        <v>7</v>
      </c>
      <c r="C383" s="3">
        <v>4218</v>
      </c>
      <c r="D383" s="3">
        <v>4474</v>
      </c>
      <c r="E383" s="3">
        <v>3530</v>
      </c>
      <c r="F383" s="3">
        <v>945</v>
      </c>
      <c r="G383" s="3">
        <v>106.1</v>
      </c>
      <c r="H383" s="3">
        <v>78.900000000000006</v>
      </c>
      <c r="I383" s="4">
        <v>5346</v>
      </c>
      <c r="J383" s="4">
        <v>5115</v>
      </c>
      <c r="K383" s="4">
        <v>4677</v>
      </c>
      <c r="L383" s="4">
        <v>88.3</v>
      </c>
      <c r="M383" s="4">
        <v>95.7</v>
      </c>
      <c r="N383" s="4">
        <v>91.4</v>
      </c>
      <c r="O383" s="3">
        <v>-1128</v>
      </c>
      <c r="P383" s="3">
        <v>-641</v>
      </c>
      <c r="Q383" s="3">
        <v>-1147</v>
      </c>
      <c r="R383" s="3">
        <v>-3.6</v>
      </c>
      <c r="S383" s="3">
        <v>-2</v>
      </c>
      <c r="T383" s="3">
        <v>-3.7</v>
      </c>
    </row>
    <row r="384" spans="1:26" x14ac:dyDescent="0.2">
      <c r="A384" s="22">
        <f t="shared" si="37"/>
        <v>7</v>
      </c>
      <c r="B384" s="22" t="s">
        <v>8</v>
      </c>
      <c r="C384" s="4">
        <v>9773</v>
      </c>
      <c r="D384" s="4">
        <v>11550</v>
      </c>
      <c r="E384" s="4">
        <v>12573</v>
      </c>
      <c r="F384" s="4">
        <v>81.400000000000006</v>
      </c>
      <c r="G384" s="4">
        <v>118.2</v>
      </c>
      <c r="H384" s="4">
        <v>108.9</v>
      </c>
      <c r="I384" s="4">
        <v>9692</v>
      </c>
      <c r="J384" s="4">
        <v>8742</v>
      </c>
      <c r="K384" s="4">
        <v>10460</v>
      </c>
      <c r="L384" s="4">
        <v>95.7</v>
      </c>
      <c r="M384" s="4">
        <v>90.2</v>
      </c>
      <c r="N384" s="4">
        <v>119.7</v>
      </c>
      <c r="O384" s="4">
        <v>81</v>
      </c>
      <c r="P384" s="4">
        <v>2808</v>
      </c>
      <c r="Q384" s="4">
        <v>2113</v>
      </c>
      <c r="R384" s="4">
        <v>0.2</v>
      </c>
      <c r="S384" s="4">
        <v>7.01</v>
      </c>
      <c r="T384" s="4">
        <v>5.3</v>
      </c>
    </row>
    <row r="385" spans="1:20" x14ac:dyDescent="0.2">
      <c r="A385" s="22">
        <f t="shared" si="37"/>
        <v>8</v>
      </c>
      <c r="B385" s="22" t="s">
        <v>9</v>
      </c>
      <c r="C385" s="4">
        <v>22130</v>
      </c>
      <c r="D385" s="4">
        <v>23860</v>
      </c>
      <c r="E385" s="4">
        <v>19424</v>
      </c>
      <c r="F385" s="4">
        <v>89.5</v>
      </c>
      <c r="G385" s="4">
        <v>107.8</v>
      </c>
      <c r="H385" s="4">
        <v>81.400000000000006</v>
      </c>
      <c r="I385" s="4">
        <v>16032</v>
      </c>
      <c r="J385" s="4">
        <v>15234</v>
      </c>
      <c r="K385" s="4">
        <v>18147</v>
      </c>
      <c r="L385" s="4">
        <v>95.5</v>
      </c>
      <c r="M385" s="4">
        <v>95</v>
      </c>
      <c r="N385" s="4">
        <v>119.1</v>
      </c>
      <c r="O385" s="4">
        <v>6098</v>
      </c>
      <c r="P385" s="4">
        <v>8626</v>
      </c>
      <c r="Q385" s="4">
        <v>1277</v>
      </c>
      <c r="R385" s="4">
        <v>12.4</v>
      </c>
      <c r="S385" s="4">
        <v>17.399999999999999</v>
      </c>
      <c r="T385" s="4">
        <v>2.6</v>
      </c>
    </row>
    <row r="386" spans="1:20" x14ac:dyDescent="0.2">
      <c r="A386" s="22">
        <f t="shared" si="37"/>
        <v>9</v>
      </c>
      <c r="B386" s="22" t="s">
        <v>10</v>
      </c>
      <c r="C386" s="4">
        <v>877</v>
      </c>
      <c r="D386" s="4">
        <v>770</v>
      </c>
      <c r="E386" s="4">
        <v>863</v>
      </c>
      <c r="F386" s="4">
        <v>102.1</v>
      </c>
      <c r="G386" s="4">
        <v>87.8</v>
      </c>
      <c r="H386" s="4">
        <v>112.1</v>
      </c>
      <c r="I386" s="4">
        <v>932</v>
      </c>
      <c r="J386" s="4">
        <v>948</v>
      </c>
      <c r="K386" s="4">
        <v>864</v>
      </c>
      <c r="L386" s="44">
        <v>79.900000000000006</v>
      </c>
      <c r="M386" s="44">
        <v>101.7</v>
      </c>
      <c r="N386" s="44">
        <v>91.1</v>
      </c>
      <c r="O386" s="6">
        <v>-55</v>
      </c>
      <c r="P386" s="4">
        <v>-178</v>
      </c>
      <c r="Q386" s="4">
        <v>-11</v>
      </c>
      <c r="R386" s="4">
        <v>-1.5</v>
      </c>
      <c r="S386" s="4">
        <v>-5.0999999999999996</v>
      </c>
      <c r="T386" s="4">
        <v>-0.3</v>
      </c>
    </row>
    <row r="387" spans="1:20" x14ac:dyDescent="0.2">
      <c r="A387" s="22">
        <f t="shared" si="37"/>
        <v>10</v>
      </c>
      <c r="B387" s="22" t="s">
        <v>11</v>
      </c>
      <c r="C387" s="4">
        <v>8728</v>
      </c>
      <c r="D387" s="4">
        <v>7762</v>
      </c>
      <c r="E387" s="4">
        <v>6861</v>
      </c>
      <c r="F387" s="4">
        <v>95.6</v>
      </c>
      <c r="G387" s="4">
        <v>88.9</v>
      </c>
      <c r="H387" s="4">
        <v>88.4</v>
      </c>
      <c r="I387" s="4">
        <v>6777</v>
      </c>
      <c r="J387" s="4">
        <v>5634</v>
      </c>
      <c r="K387" s="4">
        <v>6341</v>
      </c>
      <c r="L387" s="4">
        <v>90.1</v>
      </c>
      <c r="M387" s="4">
        <v>83.1</v>
      </c>
      <c r="N387" s="4">
        <v>112.5</v>
      </c>
      <c r="O387" s="4">
        <v>1951</v>
      </c>
      <c r="P387" s="4">
        <v>2128</v>
      </c>
      <c r="Q387" s="4">
        <v>520</v>
      </c>
      <c r="R387" s="4">
        <v>7</v>
      </c>
      <c r="S387" s="4">
        <v>7.7</v>
      </c>
      <c r="T387" s="4">
        <v>2</v>
      </c>
    </row>
    <row r="388" spans="1:20" x14ac:dyDescent="0.2">
      <c r="A388" s="22">
        <f t="shared" si="37"/>
        <v>11</v>
      </c>
      <c r="B388" s="22" t="s">
        <v>12</v>
      </c>
      <c r="C388" s="4">
        <v>1293</v>
      </c>
      <c r="D388" s="4">
        <v>1295</v>
      </c>
      <c r="E388" s="6" t="s">
        <v>42</v>
      </c>
      <c r="F388" s="4">
        <v>92.2</v>
      </c>
      <c r="G388" s="4">
        <v>100.2</v>
      </c>
      <c r="H388" s="6" t="s">
        <v>42</v>
      </c>
      <c r="I388" s="4">
        <v>1031</v>
      </c>
      <c r="J388" s="4">
        <v>1086</v>
      </c>
      <c r="K388" s="6" t="s">
        <v>42</v>
      </c>
      <c r="L388" s="4">
        <v>83.3</v>
      </c>
      <c r="M388" s="4">
        <v>105.3</v>
      </c>
      <c r="N388" s="6" t="s">
        <v>42</v>
      </c>
      <c r="O388" s="4">
        <v>262</v>
      </c>
      <c r="P388" s="4">
        <v>209</v>
      </c>
      <c r="Q388" s="6" t="s">
        <v>42</v>
      </c>
      <c r="R388" s="4">
        <v>10.3</v>
      </c>
      <c r="S388" s="4">
        <v>8.9</v>
      </c>
      <c r="T388" s="6" t="s">
        <v>42</v>
      </c>
    </row>
    <row r="389" spans="1:20" x14ac:dyDescent="0.2">
      <c r="A389" s="22">
        <f t="shared" si="37"/>
        <v>12</v>
      </c>
      <c r="B389" s="22" t="s">
        <v>13</v>
      </c>
      <c r="C389" s="4">
        <v>645</v>
      </c>
      <c r="D389" s="4">
        <v>808</v>
      </c>
      <c r="E389" s="4">
        <v>685</v>
      </c>
      <c r="F389" s="4">
        <v>81</v>
      </c>
      <c r="G389" s="4">
        <v>125</v>
      </c>
      <c r="H389" s="4">
        <v>85</v>
      </c>
      <c r="I389" s="4">
        <v>864</v>
      </c>
      <c r="J389" s="4">
        <v>823</v>
      </c>
      <c r="K389" s="4">
        <v>743</v>
      </c>
      <c r="L389" s="4">
        <v>86</v>
      </c>
      <c r="M389" s="4">
        <v>95</v>
      </c>
      <c r="N389" s="4">
        <v>90</v>
      </c>
      <c r="O389" s="4">
        <v>-219</v>
      </c>
      <c r="P389" s="4">
        <v>-15</v>
      </c>
      <c r="Q389" s="4">
        <v>-58</v>
      </c>
      <c r="R389" s="4">
        <v>-5.8</v>
      </c>
      <c r="S389" s="4">
        <v>-0.4</v>
      </c>
      <c r="T389" s="4">
        <v>-1.6</v>
      </c>
    </row>
    <row r="390" spans="1:20" x14ac:dyDescent="0.2">
      <c r="A390" s="22">
        <f t="shared" si="37"/>
        <v>13</v>
      </c>
      <c r="B390" s="22" t="s">
        <v>14</v>
      </c>
      <c r="C390" s="4">
        <v>6881</v>
      </c>
      <c r="D390" s="4">
        <v>8422</v>
      </c>
      <c r="E390" s="4">
        <v>7471</v>
      </c>
      <c r="F390" s="4">
        <v>77.7</v>
      </c>
      <c r="G390" s="4">
        <v>122.4</v>
      </c>
      <c r="H390" s="4">
        <v>88.7</v>
      </c>
      <c r="I390" s="4">
        <v>5998</v>
      </c>
      <c r="J390" s="4">
        <v>6089</v>
      </c>
      <c r="K390" s="4">
        <v>5550</v>
      </c>
      <c r="L390" s="4">
        <v>82.7</v>
      </c>
      <c r="M390" s="4">
        <v>101.5</v>
      </c>
      <c r="N390" s="4">
        <v>91.1</v>
      </c>
      <c r="O390" s="4">
        <v>883</v>
      </c>
      <c r="P390" s="4">
        <v>2333</v>
      </c>
      <c r="Q390" s="4">
        <v>1921</v>
      </c>
      <c r="R390" s="4">
        <v>3.1</v>
      </c>
      <c r="S390" s="4">
        <v>8.3000000000000007</v>
      </c>
      <c r="T390" s="4">
        <v>8.1999999999999993</v>
      </c>
    </row>
    <row r="391" spans="1:20" x14ac:dyDescent="0.2">
      <c r="A391" s="22">
        <f t="shared" si="37"/>
        <v>14</v>
      </c>
      <c r="B391" s="22" t="s">
        <v>15</v>
      </c>
      <c r="C391" s="4">
        <v>8528</v>
      </c>
      <c r="D391" s="4">
        <v>7452</v>
      </c>
      <c r="E391" s="4">
        <v>5394</v>
      </c>
      <c r="F391" s="4">
        <v>84</v>
      </c>
      <c r="G391" s="4">
        <v>87.4</v>
      </c>
      <c r="H391" s="4">
        <v>72.400000000000006</v>
      </c>
      <c r="I391" s="4">
        <v>8107</v>
      </c>
      <c r="J391" s="4">
        <v>6205</v>
      </c>
      <c r="K391" s="4">
        <v>7296</v>
      </c>
      <c r="L391" s="4">
        <v>85.9</v>
      </c>
      <c r="M391" s="4">
        <v>76.5</v>
      </c>
      <c r="N391" s="4">
        <v>117.6</v>
      </c>
      <c r="O391" s="4">
        <v>421</v>
      </c>
      <c r="P391" s="4">
        <v>1247</v>
      </c>
      <c r="Q391" s="4">
        <v>-1902</v>
      </c>
      <c r="R391" s="6" t="s">
        <v>42</v>
      </c>
      <c r="S391" s="6" t="s">
        <v>42</v>
      </c>
      <c r="T391" s="6" t="s">
        <v>42</v>
      </c>
    </row>
    <row r="392" spans="1:20" x14ac:dyDescent="0.2">
      <c r="A392" s="22">
        <f t="shared" si="37"/>
        <v>15</v>
      </c>
      <c r="B392" s="22" t="s">
        <v>16</v>
      </c>
      <c r="C392" s="4">
        <v>2519</v>
      </c>
      <c r="D392" s="4">
        <v>2486</v>
      </c>
      <c r="E392" s="4">
        <v>2259</v>
      </c>
      <c r="F392" s="4">
        <v>94.24</v>
      </c>
      <c r="G392" s="4">
        <v>98.69</v>
      </c>
      <c r="H392" s="4">
        <v>90.87</v>
      </c>
      <c r="I392" s="4">
        <v>2654</v>
      </c>
      <c r="J392" s="4">
        <v>2466</v>
      </c>
      <c r="K392" s="4">
        <v>2947</v>
      </c>
      <c r="L392" s="4">
        <v>85.01</v>
      </c>
      <c r="M392" s="4">
        <v>92.92</v>
      </c>
      <c r="N392" s="4">
        <v>119.51</v>
      </c>
      <c r="O392" s="4">
        <v>-135</v>
      </c>
      <c r="P392" s="4">
        <v>20</v>
      </c>
      <c r="Q392" s="4">
        <v>-688</v>
      </c>
      <c r="R392" s="4">
        <v>-0.7</v>
      </c>
      <c r="S392" s="4">
        <v>0.1</v>
      </c>
      <c r="T392" s="4">
        <v>-3.9</v>
      </c>
    </row>
    <row r="393" spans="1:20" x14ac:dyDescent="0.2">
      <c r="A393" s="22">
        <f t="shared" si="37"/>
        <v>16</v>
      </c>
      <c r="B393" s="22" t="s">
        <v>17</v>
      </c>
      <c r="C393" s="4">
        <v>4177</v>
      </c>
      <c r="D393" s="4">
        <v>4058</v>
      </c>
      <c r="E393" s="4">
        <v>3895</v>
      </c>
      <c r="F393" s="4">
        <v>82.2</v>
      </c>
      <c r="G393" s="4">
        <v>97.2</v>
      </c>
      <c r="H393" s="4">
        <v>96</v>
      </c>
      <c r="I393" s="4">
        <v>4448</v>
      </c>
      <c r="J393" s="4">
        <v>3927</v>
      </c>
      <c r="K393" s="4">
        <v>3761</v>
      </c>
      <c r="L393" s="4">
        <v>89.1</v>
      </c>
      <c r="M393" s="4">
        <v>88.3</v>
      </c>
      <c r="N393" s="4">
        <v>95.8</v>
      </c>
      <c r="O393" s="4">
        <v>-271</v>
      </c>
      <c r="P393" s="4">
        <v>131</v>
      </c>
      <c r="Q393" s="4">
        <v>134</v>
      </c>
      <c r="R393" s="4">
        <v>-14.9</v>
      </c>
      <c r="S393" s="4">
        <v>7.2</v>
      </c>
      <c r="T393" s="4">
        <v>7.4</v>
      </c>
    </row>
    <row r="394" spans="1:20" x14ac:dyDescent="0.2">
      <c r="A394" s="22">
        <f t="shared" si="37"/>
        <v>17</v>
      </c>
      <c r="B394" s="22" t="s">
        <v>18</v>
      </c>
      <c r="C394" s="4">
        <v>8479</v>
      </c>
      <c r="D394" s="4">
        <v>9838</v>
      </c>
      <c r="E394" s="4">
        <v>10638</v>
      </c>
      <c r="F394" s="4">
        <v>76.599999999999994</v>
      </c>
      <c r="G394" s="4">
        <v>116</v>
      </c>
      <c r="H394" s="4">
        <v>108.1</v>
      </c>
      <c r="I394" s="4">
        <v>11403</v>
      </c>
      <c r="J394" s="4">
        <v>9566</v>
      </c>
      <c r="K394" s="4">
        <v>13023</v>
      </c>
      <c r="L394" s="4">
        <v>83.7</v>
      </c>
      <c r="M394" s="4">
        <v>83.9</v>
      </c>
      <c r="N394" s="4">
        <v>136.1</v>
      </c>
      <c r="O394" s="4">
        <v>-2924</v>
      </c>
      <c r="P394" s="4">
        <v>272</v>
      </c>
      <c r="Q394" s="4">
        <v>2385</v>
      </c>
      <c r="R394" s="4">
        <v>-9.06</v>
      </c>
      <c r="S394" s="4">
        <v>0.85</v>
      </c>
      <c r="T394" s="4">
        <v>7.57</v>
      </c>
    </row>
    <row r="395" spans="1:20" x14ac:dyDescent="0.2">
      <c r="A395" s="22">
        <f t="shared" si="37"/>
        <v>18</v>
      </c>
      <c r="B395" s="22" t="s">
        <v>19</v>
      </c>
      <c r="C395" s="4">
        <v>1872</v>
      </c>
      <c r="D395" s="4">
        <v>1648</v>
      </c>
      <c r="E395" s="4">
        <v>1619</v>
      </c>
      <c r="F395" s="4">
        <v>106.5</v>
      </c>
      <c r="G395" s="4">
        <v>88</v>
      </c>
      <c r="H395" s="4">
        <v>98</v>
      </c>
      <c r="I395" s="4">
        <v>1871</v>
      </c>
      <c r="J395" s="4">
        <v>1498</v>
      </c>
      <c r="K395" s="4">
        <v>1494</v>
      </c>
      <c r="L395" s="4">
        <v>98.7</v>
      </c>
      <c r="M395" s="4">
        <v>80</v>
      </c>
      <c r="N395" s="4">
        <v>99.7</v>
      </c>
      <c r="O395" s="4">
        <v>1</v>
      </c>
      <c r="P395" s="4">
        <v>150</v>
      </c>
      <c r="Q395" s="4">
        <v>125</v>
      </c>
      <c r="R395" s="4">
        <v>0</v>
      </c>
      <c r="S395" s="4">
        <v>3.7</v>
      </c>
      <c r="T395" s="4">
        <v>3.3</v>
      </c>
    </row>
    <row r="396" spans="1:20" x14ac:dyDescent="0.2">
      <c r="A396" s="22">
        <f t="shared" si="37"/>
        <v>19</v>
      </c>
      <c r="B396" s="22" t="s">
        <v>20</v>
      </c>
      <c r="C396" s="4">
        <v>13274</v>
      </c>
      <c r="D396" s="4">
        <v>13762</v>
      </c>
      <c r="E396" s="4">
        <v>12877</v>
      </c>
      <c r="F396" s="4">
        <v>85.7</v>
      </c>
      <c r="G396" s="4">
        <v>103.7</v>
      </c>
      <c r="H396" s="4">
        <v>93.6</v>
      </c>
      <c r="I396" s="4">
        <v>10567</v>
      </c>
      <c r="J396" s="4">
        <v>9789</v>
      </c>
      <c r="K396" s="4">
        <v>12478</v>
      </c>
      <c r="L396" s="4">
        <v>108.9</v>
      </c>
      <c r="M396" s="4">
        <v>92.6</v>
      </c>
      <c r="N396" s="4">
        <v>127.5</v>
      </c>
      <c r="O396" s="4">
        <v>2707</v>
      </c>
      <c r="P396" s="4">
        <v>3973</v>
      </c>
      <c r="Q396" s="4">
        <v>399</v>
      </c>
      <c r="R396" s="4">
        <v>6.4</v>
      </c>
      <c r="S396" s="4">
        <v>9.3000000000000007</v>
      </c>
      <c r="T396" s="4">
        <v>1</v>
      </c>
    </row>
    <row r="397" spans="1:20" x14ac:dyDescent="0.2">
      <c r="A397" s="22">
        <f t="shared" si="37"/>
        <v>20</v>
      </c>
      <c r="B397" s="22" t="s">
        <v>21</v>
      </c>
      <c r="C397" s="4">
        <v>2447</v>
      </c>
      <c r="D397" s="4">
        <v>2575</v>
      </c>
      <c r="E397" s="4">
        <v>2200</v>
      </c>
      <c r="F397" s="4">
        <v>74.2</v>
      </c>
      <c r="G397" s="4">
        <v>105.2</v>
      </c>
      <c r="H397" s="4">
        <v>85.4</v>
      </c>
      <c r="I397" s="4">
        <v>2663</v>
      </c>
      <c r="J397" s="4">
        <v>2414</v>
      </c>
      <c r="K397" s="4">
        <v>2475</v>
      </c>
      <c r="L397" s="4">
        <v>92.8</v>
      </c>
      <c r="M397" s="4">
        <v>90.6</v>
      </c>
      <c r="N397" s="4">
        <v>102.5</v>
      </c>
      <c r="O397" s="4">
        <v>-216</v>
      </c>
      <c r="P397" s="4">
        <v>161</v>
      </c>
      <c r="Q397" s="4">
        <v>-275</v>
      </c>
      <c r="R397" s="4">
        <v>-3.2</v>
      </c>
      <c r="S397" s="4">
        <v>2.4</v>
      </c>
      <c r="T397" s="4">
        <v>-4.0999999999999996</v>
      </c>
    </row>
    <row r="398" spans="1:20" x14ac:dyDescent="0.2">
      <c r="A398" s="22">
        <f t="shared" si="37"/>
        <v>21</v>
      </c>
      <c r="B398" s="22" t="s">
        <v>22</v>
      </c>
      <c r="C398" s="4">
        <v>3876</v>
      </c>
      <c r="D398" s="4">
        <v>3986</v>
      </c>
      <c r="E398" s="4">
        <v>3271</v>
      </c>
      <c r="F398" s="4">
        <v>72.5</v>
      </c>
      <c r="G398" s="4">
        <v>102.8</v>
      </c>
      <c r="H398" s="4">
        <v>82.1</v>
      </c>
      <c r="I398" s="4">
        <v>5242</v>
      </c>
      <c r="J398" s="4">
        <v>4235</v>
      </c>
      <c r="K398" s="4">
        <v>4575</v>
      </c>
      <c r="L398" s="4">
        <v>85.3</v>
      </c>
      <c r="M398" s="4">
        <v>80.8</v>
      </c>
      <c r="N398" s="4">
        <v>108</v>
      </c>
      <c r="O398" s="4">
        <v>-1366</v>
      </c>
      <c r="P398" s="4">
        <v>-249</v>
      </c>
      <c r="Q398" s="4">
        <v>-1304</v>
      </c>
      <c r="R398" s="4">
        <v>-4.4000000000000004</v>
      </c>
      <c r="S398" s="6" t="s">
        <v>42</v>
      </c>
      <c r="T398" s="4">
        <v>-4.3</v>
      </c>
    </row>
    <row r="399" spans="1:20" x14ac:dyDescent="0.2">
      <c r="A399" s="22">
        <f t="shared" si="37"/>
        <v>22</v>
      </c>
      <c r="B399" s="22" t="s">
        <v>23</v>
      </c>
      <c r="C399" s="4">
        <v>1287</v>
      </c>
      <c r="D399" s="4">
        <v>1296</v>
      </c>
      <c r="E399" s="4">
        <v>1029</v>
      </c>
      <c r="F399" s="4">
        <v>75.8</v>
      </c>
      <c r="G399" s="4">
        <v>100.7</v>
      </c>
      <c r="H399" s="4">
        <v>79.400000000000006</v>
      </c>
      <c r="I399" s="4">
        <v>1678</v>
      </c>
      <c r="J399" s="4">
        <v>1516</v>
      </c>
      <c r="K399" s="4">
        <v>1474</v>
      </c>
      <c r="L399" s="4">
        <v>96</v>
      </c>
      <c r="M399" s="4">
        <v>90</v>
      </c>
      <c r="N399" s="13">
        <v>97</v>
      </c>
      <c r="O399" s="4">
        <v>-391</v>
      </c>
      <c r="P399" s="4">
        <v>-220</v>
      </c>
      <c r="Q399" s="4">
        <v>-445</v>
      </c>
      <c r="R399" s="4">
        <v>6.9</v>
      </c>
      <c r="S399" s="4">
        <v>4</v>
      </c>
      <c r="T399" s="4">
        <v>8</v>
      </c>
    </row>
    <row r="400" spans="1:20" x14ac:dyDescent="0.2">
      <c r="A400" s="22">
        <f t="shared" si="37"/>
        <v>23</v>
      </c>
      <c r="B400" s="22" t="s">
        <v>24</v>
      </c>
      <c r="C400" s="4">
        <v>11484</v>
      </c>
      <c r="D400" s="4">
        <v>10916</v>
      </c>
      <c r="E400" s="4">
        <v>12092</v>
      </c>
      <c r="F400" s="4">
        <v>70.099999999999994</v>
      </c>
      <c r="G400" s="4">
        <v>95.1</v>
      </c>
      <c r="H400" s="4">
        <v>110.8</v>
      </c>
      <c r="I400" s="4">
        <v>14310</v>
      </c>
      <c r="J400" s="4">
        <v>12173</v>
      </c>
      <c r="K400" s="4">
        <v>13237</v>
      </c>
      <c r="L400" s="4">
        <v>91.8</v>
      </c>
      <c r="M400" s="4">
        <v>85.1</v>
      </c>
      <c r="N400" s="4">
        <v>108.7</v>
      </c>
      <c r="O400" s="4">
        <v>-2826</v>
      </c>
      <c r="P400" s="4">
        <v>-1257</v>
      </c>
      <c r="Q400" s="4">
        <v>-1145</v>
      </c>
      <c r="R400" s="4">
        <v>-4.7</v>
      </c>
      <c r="S400" s="4">
        <v>-2.1</v>
      </c>
      <c r="T400" s="4">
        <v>-2</v>
      </c>
    </row>
    <row r="401" spans="1:20" x14ac:dyDescent="0.2">
      <c r="A401" s="22">
        <f t="shared" si="37"/>
        <v>24</v>
      </c>
      <c r="B401" s="22" t="s">
        <v>25</v>
      </c>
      <c r="C401" s="4">
        <v>2554</v>
      </c>
      <c r="D401" s="4">
        <v>2833</v>
      </c>
      <c r="E401" s="4">
        <v>2906</v>
      </c>
      <c r="F401" s="4">
        <v>87</v>
      </c>
      <c r="G401" s="4">
        <v>110.9</v>
      </c>
      <c r="H401" s="4">
        <v>102.6</v>
      </c>
      <c r="I401" s="4">
        <v>1937</v>
      </c>
      <c r="J401" s="4">
        <v>2342</v>
      </c>
      <c r="K401" s="4">
        <v>2467</v>
      </c>
      <c r="L401" s="4">
        <v>73.5</v>
      </c>
      <c r="M401" s="4">
        <v>122.4</v>
      </c>
      <c r="N401" s="4">
        <v>105.3</v>
      </c>
      <c r="O401" s="4">
        <v>617</v>
      </c>
      <c r="P401" s="4">
        <v>491</v>
      </c>
      <c r="Q401" s="4">
        <v>439</v>
      </c>
      <c r="R401" s="4">
        <v>8.3000000000000007</v>
      </c>
      <c r="S401" s="4">
        <v>6.6</v>
      </c>
      <c r="T401" s="4">
        <v>6.5</v>
      </c>
    </row>
    <row r="402" spans="1:20" x14ac:dyDescent="0.2">
      <c r="A402" s="22">
        <f t="shared" si="37"/>
        <v>25</v>
      </c>
      <c r="B402" s="22" t="s">
        <v>26</v>
      </c>
      <c r="C402" s="6" t="s">
        <v>42</v>
      </c>
      <c r="D402" s="6" t="s">
        <v>42</v>
      </c>
      <c r="E402" s="6" t="s">
        <v>42</v>
      </c>
      <c r="F402" s="6" t="s">
        <v>42</v>
      </c>
      <c r="G402" s="6" t="s">
        <v>42</v>
      </c>
      <c r="H402" s="6" t="s">
        <v>42</v>
      </c>
      <c r="I402" s="6" t="s">
        <v>42</v>
      </c>
      <c r="J402" s="6" t="s">
        <v>42</v>
      </c>
      <c r="K402" s="6" t="s">
        <v>42</v>
      </c>
      <c r="L402" s="6" t="s">
        <v>42</v>
      </c>
      <c r="M402" s="6" t="s">
        <v>42</v>
      </c>
      <c r="N402" s="6" t="s">
        <v>42</v>
      </c>
      <c r="O402" s="6" t="s">
        <v>42</v>
      </c>
      <c r="P402" s="6" t="s">
        <v>42</v>
      </c>
      <c r="Q402" s="6" t="s">
        <v>42</v>
      </c>
      <c r="R402" s="6" t="s">
        <v>42</v>
      </c>
      <c r="S402" s="6" t="s">
        <v>42</v>
      </c>
      <c r="T402" s="6" t="s">
        <v>42</v>
      </c>
    </row>
    <row r="403" spans="1:20" x14ac:dyDescent="0.2">
      <c r="A403" s="22">
        <f t="shared" si="37"/>
        <v>26</v>
      </c>
      <c r="B403" s="22" t="s">
        <v>27</v>
      </c>
      <c r="C403" s="4">
        <v>6949</v>
      </c>
      <c r="D403" s="4">
        <v>7420</v>
      </c>
      <c r="E403" s="4">
        <v>6835</v>
      </c>
      <c r="F403" s="4">
        <v>95.9</v>
      </c>
      <c r="G403" s="4">
        <v>106.8</v>
      </c>
      <c r="H403" s="4">
        <v>92.1</v>
      </c>
      <c r="I403" s="4">
        <v>6984</v>
      </c>
      <c r="J403" s="4">
        <v>6921</v>
      </c>
      <c r="K403" s="4">
        <v>6632</v>
      </c>
      <c r="L403" s="4">
        <v>91.3</v>
      </c>
      <c r="M403" s="4">
        <v>99.1</v>
      </c>
      <c r="N403" s="4">
        <v>95.8</v>
      </c>
      <c r="O403" s="4">
        <v>-35</v>
      </c>
      <c r="P403" s="4">
        <v>499</v>
      </c>
      <c r="Q403" s="4">
        <v>203</v>
      </c>
      <c r="R403" s="4">
        <v>-0.13</v>
      </c>
      <c r="S403" s="4">
        <v>1.93</v>
      </c>
      <c r="T403" s="4">
        <v>-0.55000000000000004</v>
      </c>
    </row>
    <row r="404" spans="1:20" x14ac:dyDescent="0.2">
      <c r="A404" s="33">
        <f t="shared" si="37"/>
        <v>27</v>
      </c>
      <c r="B404" s="33" t="s">
        <v>28</v>
      </c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>
        <f>SUM(R378:R403)/26</f>
        <v>0.69769230769230761</v>
      </c>
      <c r="S404" s="34">
        <f t="shared" ref="S404:T404" si="38">SUM(S378:S403)/26</f>
        <v>3.5150000000000001</v>
      </c>
      <c r="T404" s="34">
        <f t="shared" si="38"/>
        <v>1.1003846153846153</v>
      </c>
    </row>
    <row r="405" spans="1:20" x14ac:dyDescent="0.2">
      <c r="A405" s="35"/>
      <c r="B405" s="35" t="s">
        <v>60</v>
      </c>
      <c r="C405" s="36">
        <f>SUM(C378:C403)</f>
        <v>147950</v>
      </c>
      <c r="D405" s="36">
        <f t="shared" ref="D405" si="39">SUM(D378:D403)</f>
        <v>155321</v>
      </c>
      <c r="E405" s="36">
        <f>SUM(E378:E403)</f>
        <v>135933</v>
      </c>
      <c r="F405" s="36"/>
      <c r="G405" s="36">
        <f>D405/C405*100</f>
        <v>104.98208854342683</v>
      </c>
      <c r="H405" s="36">
        <f>E405/D405*100</f>
        <v>87.517463832965277</v>
      </c>
      <c r="I405" s="36">
        <f t="shared" ref="I405:K405" si="40">SUM(I378:I403)</f>
        <v>144595</v>
      </c>
      <c r="J405" s="36">
        <f t="shared" si="40"/>
        <v>132354</v>
      </c>
      <c r="K405" s="36">
        <f t="shared" si="40"/>
        <v>138934</v>
      </c>
      <c r="L405" s="36"/>
      <c r="M405" s="36">
        <f>J405/I405*100</f>
        <v>91.534285417891354</v>
      </c>
      <c r="N405" s="36">
        <f>K405/J405*100</f>
        <v>104.9715157834293</v>
      </c>
      <c r="O405" s="36">
        <f>C405-I405</f>
        <v>3355</v>
      </c>
      <c r="P405" s="36">
        <f>D405-J405</f>
        <v>22967</v>
      </c>
      <c r="Q405" s="36">
        <f>E405-K405</f>
        <v>-3001</v>
      </c>
      <c r="R405" s="36"/>
      <c r="S405" s="36"/>
      <c r="T405" s="36"/>
    </row>
    <row r="407" spans="1:20" ht="22.5" customHeight="1" x14ac:dyDescent="0.2">
      <c r="A407" s="12" t="s">
        <v>95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</row>
    <row r="408" spans="1:20" ht="25.5" customHeight="1" x14ac:dyDescent="0.2">
      <c r="A408" s="14" t="s">
        <v>91</v>
      </c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</row>
    <row r="410" spans="1:20" x14ac:dyDescent="0.2">
      <c r="A410" s="15" t="s">
        <v>0</v>
      </c>
      <c r="B410" s="15" t="s">
        <v>1</v>
      </c>
      <c r="C410" s="16" t="s">
        <v>92</v>
      </c>
      <c r="D410" s="17"/>
      <c r="E410" s="18"/>
      <c r="F410" s="19" t="s">
        <v>46</v>
      </c>
      <c r="G410" s="19"/>
      <c r="H410" s="19"/>
      <c r="I410" s="16" t="s">
        <v>93</v>
      </c>
      <c r="J410" s="17"/>
      <c r="K410" s="18"/>
      <c r="L410" s="19" t="s">
        <v>46</v>
      </c>
      <c r="M410" s="19"/>
      <c r="N410" s="19"/>
    </row>
    <row r="411" spans="1:20" x14ac:dyDescent="0.2">
      <c r="A411" s="20"/>
      <c r="B411" s="20"/>
      <c r="C411" s="21">
        <v>2020</v>
      </c>
      <c r="D411" s="21">
        <v>2021</v>
      </c>
      <c r="E411" s="21">
        <v>2022</v>
      </c>
      <c r="F411" s="21">
        <v>2020</v>
      </c>
      <c r="G411" s="21">
        <v>2021</v>
      </c>
      <c r="H411" s="21">
        <v>2022</v>
      </c>
      <c r="I411" s="21">
        <v>2020</v>
      </c>
      <c r="J411" s="21">
        <v>2021</v>
      </c>
      <c r="K411" s="21">
        <v>2022</v>
      </c>
      <c r="L411" s="21">
        <v>2020</v>
      </c>
      <c r="M411" s="21">
        <v>2021</v>
      </c>
      <c r="N411" s="21">
        <v>2022</v>
      </c>
    </row>
    <row r="412" spans="1:20" x14ac:dyDescent="0.2">
      <c r="A412" s="22">
        <v>1</v>
      </c>
      <c r="B412" s="22" t="s">
        <v>2</v>
      </c>
      <c r="C412" s="4">
        <v>1445</v>
      </c>
      <c r="D412" s="4">
        <v>1696</v>
      </c>
      <c r="E412" s="4" t="s">
        <v>42</v>
      </c>
      <c r="F412" s="3">
        <v>82.4</v>
      </c>
      <c r="G412" s="3">
        <v>117.4</v>
      </c>
      <c r="H412" s="3" t="s">
        <v>42</v>
      </c>
      <c r="I412" s="4">
        <v>1268</v>
      </c>
      <c r="J412" s="4">
        <v>1432</v>
      </c>
      <c r="K412" s="4" t="s">
        <v>42</v>
      </c>
      <c r="L412" s="4">
        <v>94.7</v>
      </c>
      <c r="M412" s="4">
        <v>112.9</v>
      </c>
      <c r="N412" s="4" t="s">
        <v>42</v>
      </c>
    </row>
    <row r="413" spans="1:20" x14ac:dyDescent="0.2">
      <c r="A413" s="22">
        <f>A412+1</f>
        <v>2</v>
      </c>
      <c r="B413" s="22" t="s">
        <v>3</v>
      </c>
      <c r="C413" s="3">
        <v>298</v>
      </c>
      <c r="D413" s="3">
        <v>329</v>
      </c>
      <c r="E413" s="3">
        <v>417</v>
      </c>
      <c r="F413" s="3">
        <v>74.5</v>
      </c>
      <c r="G413" s="3">
        <v>110.4</v>
      </c>
      <c r="H413" s="3">
        <v>126.7</v>
      </c>
      <c r="I413" s="4">
        <v>303</v>
      </c>
      <c r="J413" s="4">
        <v>263</v>
      </c>
      <c r="K413" s="4">
        <v>324</v>
      </c>
      <c r="L413" s="4">
        <v>104.8</v>
      </c>
      <c r="M413" s="4">
        <v>86.8</v>
      </c>
      <c r="N413" s="4">
        <v>123.2</v>
      </c>
    </row>
    <row r="414" spans="1:20" x14ac:dyDescent="0.2">
      <c r="A414" s="22">
        <f t="shared" ref="A414:A438" si="41">A413+1</f>
        <v>3</v>
      </c>
      <c r="B414" s="22" t="s">
        <v>4</v>
      </c>
      <c r="C414" s="4">
        <v>1245</v>
      </c>
      <c r="D414" s="4">
        <v>1396</v>
      </c>
      <c r="E414" s="4">
        <v>1732</v>
      </c>
      <c r="F414" s="4">
        <v>88.6</v>
      </c>
      <c r="G414" s="4">
        <v>112.1</v>
      </c>
      <c r="H414" s="4">
        <v>124.1</v>
      </c>
      <c r="I414" s="4">
        <v>985</v>
      </c>
      <c r="J414" s="4">
        <v>1045</v>
      </c>
      <c r="K414" s="4">
        <v>1060</v>
      </c>
      <c r="L414" s="4">
        <v>89.3</v>
      </c>
      <c r="M414" s="4">
        <v>106.1</v>
      </c>
      <c r="N414" s="4">
        <v>101.4</v>
      </c>
    </row>
    <row r="415" spans="1:20" x14ac:dyDescent="0.2">
      <c r="A415" s="22">
        <f t="shared" si="41"/>
        <v>4</v>
      </c>
      <c r="B415" s="22" t="s">
        <v>5</v>
      </c>
      <c r="C415" s="4">
        <v>194</v>
      </c>
      <c r="D415" s="4">
        <v>260</v>
      </c>
      <c r="E415" s="4">
        <v>279</v>
      </c>
      <c r="F415" s="4">
        <v>73.5</v>
      </c>
      <c r="G415" s="4">
        <v>134</v>
      </c>
      <c r="H415" s="4">
        <v>107.3</v>
      </c>
      <c r="I415" s="4">
        <v>182</v>
      </c>
      <c r="J415" s="4">
        <v>223</v>
      </c>
      <c r="K415" s="4">
        <v>196</v>
      </c>
      <c r="L415" s="4">
        <v>97.3</v>
      </c>
      <c r="M415" s="4">
        <v>122.5</v>
      </c>
      <c r="N415" s="4">
        <v>87.9</v>
      </c>
    </row>
    <row r="416" spans="1:20" x14ac:dyDescent="0.2">
      <c r="A416" s="22">
        <f t="shared" si="41"/>
        <v>5</v>
      </c>
      <c r="B416" s="22" t="s">
        <v>6</v>
      </c>
      <c r="C416" s="4">
        <v>1605</v>
      </c>
      <c r="D416" s="4">
        <v>1952</v>
      </c>
      <c r="E416" s="4">
        <v>2049</v>
      </c>
      <c r="F416" s="3">
        <v>79.400000000000006</v>
      </c>
      <c r="G416" s="3">
        <v>121.6</v>
      </c>
      <c r="H416" s="3">
        <v>105</v>
      </c>
      <c r="I416" s="4">
        <v>1124</v>
      </c>
      <c r="J416" s="4">
        <v>1432</v>
      </c>
      <c r="K416" s="4">
        <v>1452</v>
      </c>
      <c r="L416" s="4">
        <v>83.8</v>
      </c>
      <c r="M416" s="4">
        <v>127.4</v>
      </c>
      <c r="N416" s="4">
        <v>101.4</v>
      </c>
    </row>
    <row r="417" spans="1:14" x14ac:dyDescent="0.2">
      <c r="A417" s="22">
        <f t="shared" si="41"/>
        <v>6</v>
      </c>
      <c r="B417" s="22" t="s">
        <v>7</v>
      </c>
      <c r="C417" s="3">
        <v>1634</v>
      </c>
      <c r="D417" s="3">
        <v>1885</v>
      </c>
      <c r="E417" s="3">
        <v>2085</v>
      </c>
      <c r="F417" s="3">
        <v>78.400000000000006</v>
      </c>
      <c r="G417" s="3">
        <v>115.4</v>
      </c>
      <c r="H417" s="3">
        <v>110.6</v>
      </c>
      <c r="I417" s="4">
        <v>1280</v>
      </c>
      <c r="J417" s="4">
        <v>1482</v>
      </c>
      <c r="K417" s="4">
        <v>1533</v>
      </c>
      <c r="L417" s="4">
        <v>91</v>
      </c>
      <c r="M417" s="4">
        <v>115.8</v>
      </c>
      <c r="N417" s="4">
        <v>104.8</v>
      </c>
    </row>
    <row r="418" spans="1:14" x14ac:dyDescent="0.2">
      <c r="A418" s="22">
        <f t="shared" si="41"/>
        <v>7</v>
      </c>
      <c r="B418" s="22" t="s">
        <v>8</v>
      </c>
      <c r="C418" s="4">
        <v>1726</v>
      </c>
      <c r="D418" s="4">
        <v>1989</v>
      </c>
      <c r="E418" s="4">
        <v>2283</v>
      </c>
      <c r="F418" s="4">
        <v>82</v>
      </c>
      <c r="G418" s="4">
        <v>115.2</v>
      </c>
      <c r="H418" s="4">
        <v>114.8</v>
      </c>
      <c r="I418" s="4">
        <v>1507</v>
      </c>
      <c r="J418" s="4">
        <v>1577</v>
      </c>
      <c r="K418" s="4">
        <v>1656</v>
      </c>
      <c r="L418" s="4">
        <v>98.6</v>
      </c>
      <c r="M418" s="4">
        <v>104.6</v>
      </c>
      <c r="N418" s="4">
        <v>105</v>
      </c>
    </row>
    <row r="419" spans="1:14" x14ac:dyDescent="0.2">
      <c r="A419" s="22">
        <f t="shared" si="41"/>
        <v>8</v>
      </c>
      <c r="B419" s="22" t="s">
        <v>9</v>
      </c>
      <c r="C419" s="4">
        <v>3212</v>
      </c>
      <c r="D419" s="4">
        <v>3870</v>
      </c>
      <c r="E419" s="4">
        <v>4548</v>
      </c>
      <c r="F419" s="4">
        <v>88.2</v>
      </c>
      <c r="G419" s="4">
        <v>120.5</v>
      </c>
      <c r="H419" s="4">
        <v>117.5</v>
      </c>
      <c r="I419" s="4">
        <v>2416</v>
      </c>
      <c r="J419" s="4">
        <v>2447</v>
      </c>
      <c r="K419" s="4">
        <v>2822</v>
      </c>
      <c r="L419" s="4">
        <v>104.7</v>
      </c>
      <c r="M419" s="4">
        <v>101.3</v>
      </c>
      <c r="N419" s="4">
        <v>115.3</v>
      </c>
    </row>
    <row r="420" spans="1:14" x14ac:dyDescent="0.2">
      <c r="A420" s="22">
        <f t="shared" si="41"/>
        <v>9</v>
      </c>
      <c r="B420" s="22" t="s">
        <v>10</v>
      </c>
      <c r="C420" s="4">
        <v>150</v>
      </c>
      <c r="D420" s="4">
        <v>190</v>
      </c>
      <c r="E420" s="4">
        <v>205</v>
      </c>
      <c r="F420" s="4">
        <v>70.8</v>
      </c>
      <c r="G420" s="4">
        <v>126.7</v>
      </c>
      <c r="H420" s="4">
        <v>107.9</v>
      </c>
      <c r="I420" s="4">
        <v>141</v>
      </c>
      <c r="J420" s="4">
        <v>150</v>
      </c>
      <c r="K420" s="4">
        <v>135</v>
      </c>
      <c r="L420" s="4">
        <v>100.7</v>
      </c>
      <c r="M420" s="4">
        <v>106.4</v>
      </c>
      <c r="N420" s="4">
        <v>90</v>
      </c>
    </row>
    <row r="421" spans="1:14" x14ac:dyDescent="0.2">
      <c r="A421" s="22">
        <f t="shared" si="41"/>
        <v>10</v>
      </c>
      <c r="B421" s="22" t="s">
        <v>11</v>
      </c>
      <c r="C421" s="4">
        <v>1450</v>
      </c>
      <c r="D421" s="4">
        <v>1612</v>
      </c>
      <c r="E421" s="4">
        <v>2169</v>
      </c>
      <c r="F421" s="4">
        <v>79.8</v>
      </c>
      <c r="G421" s="4">
        <v>11.2</v>
      </c>
      <c r="H421" s="4">
        <v>134.6</v>
      </c>
      <c r="I421" s="4">
        <v>1161</v>
      </c>
      <c r="J421" s="4">
        <v>1216</v>
      </c>
      <c r="K421" s="4">
        <v>1352</v>
      </c>
      <c r="L421" s="4">
        <v>85.9</v>
      </c>
      <c r="M421" s="4">
        <v>104.7</v>
      </c>
      <c r="N421" s="4">
        <v>111.2</v>
      </c>
    </row>
    <row r="422" spans="1:14" x14ac:dyDescent="0.2">
      <c r="A422" s="22">
        <f t="shared" si="41"/>
        <v>11</v>
      </c>
      <c r="B422" s="22" t="s">
        <v>12</v>
      </c>
      <c r="C422" s="6" t="s">
        <v>42</v>
      </c>
      <c r="D422" s="6" t="s">
        <v>42</v>
      </c>
      <c r="E422" s="6" t="s">
        <v>42</v>
      </c>
      <c r="F422" s="6" t="s">
        <v>42</v>
      </c>
      <c r="G422" s="6" t="s">
        <v>42</v>
      </c>
      <c r="H422" s="6" t="s">
        <v>42</v>
      </c>
      <c r="I422" s="6" t="s">
        <v>42</v>
      </c>
      <c r="J422" s="6" t="s">
        <v>42</v>
      </c>
      <c r="K422" s="6" t="s">
        <v>42</v>
      </c>
      <c r="L422" s="6" t="s">
        <v>42</v>
      </c>
      <c r="M422" s="6" t="s">
        <v>42</v>
      </c>
      <c r="N422" s="6" t="s">
        <v>42</v>
      </c>
    </row>
    <row r="423" spans="1:14" x14ac:dyDescent="0.2">
      <c r="A423" s="22">
        <f t="shared" si="41"/>
        <v>12</v>
      </c>
      <c r="B423" s="22" t="s">
        <v>13</v>
      </c>
      <c r="C423" s="4">
        <v>197</v>
      </c>
      <c r="D423" s="4">
        <v>251</v>
      </c>
      <c r="E423" s="4">
        <v>239</v>
      </c>
      <c r="F423" s="4">
        <v>70</v>
      </c>
      <c r="G423" s="4">
        <v>127</v>
      </c>
      <c r="H423" s="6" t="s">
        <v>42</v>
      </c>
      <c r="I423" s="4">
        <v>164</v>
      </c>
      <c r="J423" s="4">
        <v>183</v>
      </c>
      <c r="K423" s="4">
        <v>164</v>
      </c>
      <c r="L423" s="4">
        <v>81</v>
      </c>
      <c r="M423" s="4">
        <v>112</v>
      </c>
      <c r="N423" s="6" t="s">
        <v>42</v>
      </c>
    </row>
    <row r="424" spans="1:14" x14ac:dyDescent="0.2">
      <c r="A424" s="22">
        <f t="shared" si="41"/>
        <v>13</v>
      </c>
      <c r="B424" s="22" t="s">
        <v>14</v>
      </c>
      <c r="C424" s="4">
        <v>1623</v>
      </c>
      <c r="D424" s="4">
        <v>1913</v>
      </c>
      <c r="E424" s="6" t="s">
        <v>42</v>
      </c>
      <c r="F424" s="4">
        <v>84.1</v>
      </c>
      <c r="G424" s="4">
        <v>117.9</v>
      </c>
      <c r="H424" s="6" t="s">
        <v>42</v>
      </c>
      <c r="I424" s="4">
        <v>1061</v>
      </c>
      <c r="J424" s="4">
        <v>1193</v>
      </c>
      <c r="K424" s="6" t="s">
        <v>42</v>
      </c>
      <c r="L424" s="4">
        <v>85.9</v>
      </c>
      <c r="M424" s="4">
        <v>112.4</v>
      </c>
      <c r="N424" s="6" t="s">
        <v>42</v>
      </c>
    </row>
    <row r="425" spans="1:14" x14ac:dyDescent="0.2">
      <c r="A425" s="22">
        <f t="shared" si="41"/>
        <v>14</v>
      </c>
      <c r="B425" s="22" t="s">
        <v>15</v>
      </c>
      <c r="C425" s="4">
        <v>1266</v>
      </c>
      <c r="D425" s="4">
        <v>1302</v>
      </c>
      <c r="E425" s="4">
        <v>1758</v>
      </c>
      <c r="F425" s="4">
        <v>98.1</v>
      </c>
      <c r="G425" s="4">
        <v>102.8</v>
      </c>
      <c r="H425" s="4">
        <v>135</v>
      </c>
      <c r="I425" s="4">
        <v>820</v>
      </c>
      <c r="J425" s="4">
        <v>946</v>
      </c>
      <c r="K425" s="4">
        <v>933</v>
      </c>
      <c r="L425" s="4">
        <v>89.6</v>
      </c>
      <c r="M425" s="4">
        <v>115.4</v>
      </c>
      <c r="N425" s="4">
        <v>98.6</v>
      </c>
    </row>
    <row r="426" spans="1:14" x14ac:dyDescent="0.2">
      <c r="A426" s="22">
        <f t="shared" si="41"/>
        <v>15</v>
      </c>
      <c r="B426" s="22" t="s">
        <v>16</v>
      </c>
      <c r="C426" s="4">
        <v>987</v>
      </c>
      <c r="D426" s="4">
        <v>1176</v>
      </c>
      <c r="E426" s="4">
        <v>1274</v>
      </c>
      <c r="F426" s="4">
        <v>81.23</v>
      </c>
      <c r="G426" s="4">
        <v>119.15</v>
      </c>
      <c r="H426" s="4">
        <v>108.33</v>
      </c>
      <c r="I426" s="4">
        <v>679</v>
      </c>
      <c r="J426" s="4">
        <v>835</v>
      </c>
      <c r="K426" s="4">
        <v>734</v>
      </c>
      <c r="L426" s="4">
        <v>105.6</v>
      </c>
      <c r="M426" s="4">
        <v>122.97</v>
      </c>
      <c r="N426" s="4">
        <v>87.9</v>
      </c>
    </row>
    <row r="427" spans="1:14" x14ac:dyDescent="0.2">
      <c r="A427" s="22">
        <f t="shared" si="41"/>
        <v>16</v>
      </c>
      <c r="B427" s="22" t="s">
        <v>17</v>
      </c>
      <c r="C427" s="4">
        <v>995</v>
      </c>
      <c r="D427" s="4">
        <v>1194</v>
      </c>
      <c r="E427" s="6" t="s">
        <v>42</v>
      </c>
      <c r="F427" s="4">
        <v>75.400000000000006</v>
      </c>
      <c r="G427" s="4">
        <v>120</v>
      </c>
      <c r="H427" s="6" t="s">
        <v>42</v>
      </c>
      <c r="I427" s="4">
        <v>711</v>
      </c>
      <c r="J427" s="4">
        <v>840</v>
      </c>
      <c r="K427" s="6" t="s">
        <v>42</v>
      </c>
      <c r="L427" s="4">
        <v>81.2</v>
      </c>
      <c r="M427" s="4">
        <v>118.1</v>
      </c>
      <c r="N427" s="6" t="s">
        <v>42</v>
      </c>
    </row>
    <row r="428" spans="1:14" x14ac:dyDescent="0.2">
      <c r="A428" s="22">
        <f t="shared" si="41"/>
        <v>17</v>
      </c>
      <c r="B428" s="22" t="s">
        <v>18</v>
      </c>
      <c r="C428" s="4">
        <v>1842</v>
      </c>
      <c r="D428" s="4">
        <v>2256</v>
      </c>
      <c r="E428" s="4">
        <v>2285</v>
      </c>
      <c r="F428" s="4">
        <v>78.099999999999994</v>
      </c>
      <c r="G428" s="4">
        <v>122.5</v>
      </c>
      <c r="H428" s="4">
        <v>101.3</v>
      </c>
      <c r="I428" s="4">
        <v>1571</v>
      </c>
      <c r="J428" s="4">
        <v>1606</v>
      </c>
      <c r="K428" s="4">
        <v>1529</v>
      </c>
      <c r="L428" s="4">
        <v>93.4</v>
      </c>
      <c r="M428" s="4">
        <v>102.2</v>
      </c>
      <c r="N428" s="4">
        <v>95.2</v>
      </c>
    </row>
    <row r="429" spans="1:14" x14ac:dyDescent="0.2">
      <c r="A429" s="22">
        <f t="shared" si="41"/>
        <v>18</v>
      </c>
      <c r="B429" s="22" t="s">
        <v>19</v>
      </c>
      <c r="C429" s="4">
        <v>187</v>
      </c>
      <c r="D429" s="4">
        <v>211</v>
      </c>
      <c r="E429" s="4">
        <v>241</v>
      </c>
      <c r="F429" s="4">
        <v>79.2</v>
      </c>
      <c r="G429" s="4">
        <v>112.8</v>
      </c>
      <c r="H429" s="4">
        <v>114.2</v>
      </c>
      <c r="I429" s="4">
        <v>206</v>
      </c>
      <c r="J429" s="4">
        <v>184</v>
      </c>
      <c r="K429" s="4">
        <v>204</v>
      </c>
      <c r="L429" s="4">
        <v>117</v>
      </c>
      <c r="M429" s="4">
        <v>89.3</v>
      </c>
      <c r="N429" s="4">
        <v>110.9</v>
      </c>
    </row>
    <row r="430" spans="1:14" x14ac:dyDescent="0.2">
      <c r="A430" s="22">
        <f t="shared" si="41"/>
        <v>19</v>
      </c>
      <c r="B430" s="22" t="s">
        <v>20</v>
      </c>
      <c r="C430" s="4">
        <v>2134</v>
      </c>
      <c r="D430" s="4">
        <v>2329</v>
      </c>
      <c r="E430" s="4">
        <v>3106</v>
      </c>
      <c r="F430" s="4">
        <v>79.400000000000006</v>
      </c>
      <c r="G430" s="4">
        <v>109.1</v>
      </c>
      <c r="H430" s="4">
        <v>133.4</v>
      </c>
      <c r="I430" s="4">
        <v>1637</v>
      </c>
      <c r="J430" s="4">
        <v>1778</v>
      </c>
      <c r="K430" s="4">
        <v>1789</v>
      </c>
      <c r="L430" s="4">
        <v>89.5</v>
      </c>
      <c r="M430" s="4">
        <v>108.6</v>
      </c>
      <c r="N430" s="4">
        <v>100.6</v>
      </c>
    </row>
    <row r="431" spans="1:14" x14ac:dyDescent="0.2">
      <c r="A431" s="22">
        <f t="shared" si="41"/>
        <v>20</v>
      </c>
      <c r="B431" s="22" t="s">
        <v>21</v>
      </c>
      <c r="C431" s="4">
        <v>417</v>
      </c>
      <c r="D431" s="4">
        <v>376</v>
      </c>
      <c r="E431" s="4">
        <v>417</v>
      </c>
      <c r="F431" s="4">
        <v>90.5</v>
      </c>
      <c r="G431" s="4">
        <v>90.2</v>
      </c>
      <c r="H431" s="4">
        <v>110.9</v>
      </c>
      <c r="I431" s="4">
        <v>293</v>
      </c>
      <c r="J431" s="4">
        <v>345</v>
      </c>
      <c r="K431" s="4">
        <v>286</v>
      </c>
      <c r="L431" s="4">
        <v>116.4</v>
      </c>
      <c r="M431" s="4">
        <v>117.7</v>
      </c>
      <c r="N431" s="4">
        <v>82.9</v>
      </c>
    </row>
    <row r="432" spans="1:14" x14ac:dyDescent="0.2">
      <c r="A432" s="22">
        <f t="shared" si="41"/>
        <v>21</v>
      </c>
      <c r="B432" s="22" t="s">
        <v>22</v>
      </c>
      <c r="C432" s="4">
        <v>1749</v>
      </c>
      <c r="D432" s="4">
        <v>1982</v>
      </c>
      <c r="E432" s="4">
        <v>2177</v>
      </c>
      <c r="F432" s="4">
        <v>83.9</v>
      </c>
      <c r="G432" s="4">
        <v>113.3</v>
      </c>
      <c r="H432" s="4">
        <v>109.8</v>
      </c>
      <c r="I432" s="4">
        <v>1224</v>
      </c>
      <c r="J432" s="4">
        <v>1449</v>
      </c>
      <c r="K432" s="4">
        <v>1397</v>
      </c>
      <c r="L432" s="4">
        <v>91.4</v>
      </c>
      <c r="M432" s="4">
        <v>118.4</v>
      </c>
      <c r="N432" s="4">
        <v>96.4</v>
      </c>
    </row>
    <row r="433" spans="1:14" x14ac:dyDescent="0.2">
      <c r="A433" s="22">
        <f t="shared" si="41"/>
        <v>22</v>
      </c>
      <c r="B433" s="22" t="s">
        <v>23</v>
      </c>
      <c r="C433" s="4">
        <v>323</v>
      </c>
      <c r="D433" s="6" t="s">
        <v>42</v>
      </c>
      <c r="E433" s="6" t="s">
        <v>42</v>
      </c>
      <c r="F433" s="4">
        <v>85</v>
      </c>
      <c r="G433" s="6" t="s">
        <v>42</v>
      </c>
      <c r="H433" s="6" t="s">
        <v>42</v>
      </c>
      <c r="I433" s="4">
        <v>249</v>
      </c>
      <c r="J433" s="6" t="s">
        <v>42</v>
      </c>
      <c r="K433" s="6" t="s">
        <v>42</v>
      </c>
      <c r="L433" s="4">
        <v>96</v>
      </c>
      <c r="M433" s="6" t="s">
        <v>42</v>
      </c>
      <c r="N433" s="6" t="s">
        <v>42</v>
      </c>
    </row>
    <row r="434" spans="1:14" x14ac:dyDescent="0.2">
      <c r="A434" s="22">
        <f t="shared" si="41"/>
        <v>23</v>
      </c>
      <c r="B434" s="22" t="s">
        <v>24</v>
      </c>
      <c r="C434" s="4">
        <v>3191</v>
      </c>
      <c r="D434" s="4">
        <v>3836</v>
      </c>
      <c r="E434" s="4">
        <v>4120</v>
      </c>
      <c r="F434" s="4">
        <v>83</v>
      </c>
      <c r="G434" s="4">
        <v>120.2</v>
      </c>
      <c r="H434" s="4">
        <v>107.4</v>
      </c>
      <c r="I434" s="4">
        <v>2193</v>
      </c>
      <c r="J434" s="4">
        <v>2704</v>
      </c>
      <c r="K434" s="4">
        <v>2669</v>
      </c>
      <c r="L434" s="4">
        <v>83.4</v>
      </c>
      <c r="M434" s="4">
        <v>123.3</v>
      </c>
      <c r="N434" s="4">
        <v>98.7</v>
      </c>
    </row>
    <row r="435" spans="1:14" x14ac:dyDescent="0.2">
      <c r="A435" s="22">
        <f t="shared" si="41"/>
        <v>24</v>
      </c>
      <c r="B435" s="22" t="s">
        <v>25</v>
      </c>
      <c r="C435" s="4">
        <v>360</v>
      </c>
      <c r="D435" s="4">
        <v>393</v>
      </c>
      <c r="E435" s="4">
        <v>462</v>
      </c>
      <c r="F435" s="4">
        <v>79.599999999999994</v>
      </c>
      <c r="G435" s="4">
        <v>109.2</v>
      </c>
      <c r="H435" s="4">
        <v>117.6</v>
      </c>
      <c r="I435" s="4">
        <v>305.33</v>
      </c>
      <c r="J435" s="4">
        <v>330</v>
      </c>
      <c r="K435" s="4">
        <v>376</v>
      </c>
      <c r="L435" s="4">
        <v>103</v>
      </c>
      <c r="M435" s="4">
        <v>108.2</v>
      </c>
      <c r="N435" s="4">
        <v>113.9</v>
      </c>
    </row>
    <row r="436" spans="1:14" x14ac:dyDescent="0.2">
      <c r="A436" s="22">
        <f t="shared" si="41"/>
        <v>25</v>
      </c>
      <c r="B436" s="22" t="s">
        <v>26</v>
      </c>
      <c r="C436" s="6" t="s">
        <v>42</v>
      </c>
      <c r="D436" s="6" t="s">
        <v>42</v>
      </c>
      <c r="E436" s="6" t="s">
        <v>42</v>
      </c>
      <c r="F436" s="6" t="s">
        <v>42</v>
      </c>
      <c r="G436" s="6" t="s">
        <v>42</v>
      </c>
      <c r="H436" s="6" t="s">
        <v>42</v>
      </c>
      <c r="I436" s="6" t="s">
        <v>42</v>
      </c>
      <c r="J436" s="6" t="s">
        <v>42</v>
      </c>
      <c r="K436" s="6" t="s">
        <v>42</v>
      </c>
      <c r="L436" s="6" t="s">
        <v>42</v>
      </c>
      <c r="M436" s="6" t="s">
        <v>42</v>
      </c>
      <c r="N436" s="6" t="s">
        <v>42</v>
      </c>
    </row>
    <row r="437" spans="1:14" x14ac:dyDescent="0.2">
      <c r="A437" s="22">
        <f t="shared" si="41"/>
        <v>26</v>
      </c>
      <c r="B437" s="22" t="s">
        <v>27</v>
      </c>
      <c r="C437" s="4">
        <v>1153</v>
      </c>
      <c r="D437" s="4">
        <v>1386</v>
      </c>
      <c r="E437" s="4">
        <v>1416</v>
      </c>
      <c r="F437" s="4">
        <v>86.7</v>
      </c>
      <c r="G437" s="4">
        <v>120.2</v>
      </c>
      <c r="H437" s="4">
        <v>102.2</v>
      </c>
      <c r="I437" s="4">
        <v>1052</v>
      </c>
      <c r="J437" s="4">
        <v>1214</v>
      </c>
      <c r="K437" s="4">
        <v>1005</v>
      </c>
      <c r="L437" s="4">
        <v>90.7</v>
      </c>
      <c r="M437" s="4">
        <v>115.4</v>
      </c>
      <c r="N437" s="4">
        <v>82.8</v>
      </c>
    </row>
    <row r="438" spans="1:14" x14ac:dyDescent="0.2">
      <c r="A438" s="33">
        <f t="shared" si="41"/>
        <v>27</v>
      </c>
      <c r="B438" s="33" t="s">
        <v>28</v>
      </c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</row>
    <row r="439" spans="1:14" x14ac:dyDescent="0.2">
      <c r="A439" s="35"/>
      <c r="B439" s="35" t="s">
        <v>60</v>
      </c>
      <c r="C439" s="36">
        <f>SUM(C412:C437)</f>
        <v>29383</v>
      </c>
      <c r="D439" s="36">
        <f t="shared" ref="D439:K439" si="42">SUM(D412:D437)</f>
        <v>33784</v>
      </c>
      <c r="E439" s="36">
        <f t="shared" si="42"/>
        <v>33262</v>
      </c>
      <c r="F439" s="36"/>
      <c r="G439" s="36">
        <f>D439/C439*100</f>
        <v>114.97804853146376</v>
      </c>
      <c r="H439" s="36">
        <f>E439/D439*100</f>
        <v>98.454889888704713</v>
      </c>
      <c r="I439" s="36">
        <f t="shared" si="42"/>
        <v>22532.33</v>
      </c>
      <c r="J439" s="36">
        <f t="shared" si="42"/>
        <v>24874</v>
      </c>
      <c r="K439" s="36">
        <f t="shared" si="42"/>
        <v>21616</v>
      </c>
      <c r="L439" s="36"/>
      <c r="M439" s="36">
        <f>J439/I439*100</f>
        <v>110.39248936971897</v>
      </c>
      <c r="N439" s="36">
        <f>K439/J439*100</f>
        <v>86.901986009487814</v>
      </c>
    </row>
  </sheetData>
  <mergeCells count="121">
    <mergeCell ref="R171:T171"/>
    <mergeCell ref="A169:T169"/>
    <mergeCell ref="A202:T202"/>
    <mergeCell ref="A204:A205"/>
    <mergeCell ref="B204:B205"/>
    <mergeCell ref="C204:E204"/>
    <mergeCell ref="F204:H204"/>
    <mergeCell ref="I204:K204"/>
    <mergeCell ref="L204:N204"/>
    <mergeCell ref="O204:Q204"/>
    <mergeCell ref="R204:T204"/>
    <mergeCell ref="L137:N137"/>
    <mergeCell ref="O137:Q137"/>
    <mergeCell ref="A134:Q135"/>
    <mergeCell ref="A171:A172"/>
    <mergeCell ref="B171:B172"/>
    <mergeCell ref="C171:E171"/>
    <mergeCell ref="F171:H171"/>
    <mergeCell ref="I171:K171"/>
    <mergeCell ref="L171:N171"/>
    <mergeCell ref="O171:Q171"/>
    <mergeCell ref="A137:A138"/>
    <mergeCell ref="B137:B138"/>
    <mergeCell ref="C137:E137"/>
    <mergeCell ref="F137:H137"/>
    <mergeCell ref="I137:K137"/>
    <mergeCell ref="R103:T103"/>
    <mergeCell ref="A101:T101"/>
    <mergeCell ref="A68:K68"/>
    <mergeCell ref="A103:A104"/>
    <mergeCell ref="B103:B104"/>
    <mergeCell ref="C103:E103"/>
    <mergeCell ref="F103:H103"/>
    <mergeCell ref="I103:K103"/>
    <mergeCell ref="L103:N103"/>
    <mergeCell ref="O103:Q103"/>
    <mergeCell ref="AD36:AF36"/>
    <mergeCell ref="A70:A71"/>
    <mergeCell ref="B70:B71"/>
    <mergeCell ref="C70:E70"/>
    <mergeCell ref="F70:H70"/>
    <mergeCell ref="I70:K70"/>
    <mergeCell ref="O36:Q36"/>
    <mergeCell ref="R36:T36"/>
    <mergeCell ref="U36:W36"/>
    <mergeCell ref="X36:Z36"/>
    <mergeCell ref="AA36:AC36"/>
    <mergeCell ref="A4:A5"/>
    <mergeCell ref="A2:N2"/>
    <mergeCell ref="A34:N34"/>
    <mergeCell ref="A36:A37"/>
    <mergeCell ref="B36:B37"/>
    <mergeCell ref="C36:E36"/>
    <mergeCell ref="F36:H36"/>
    <mergeCell ref="I36:K36"/>
    <mergeCell ref="L36:N36"/>
    <mergeCell ref="C4:E4"/>
    <mergeCell ref="F4:H4"/>
    <mergeCell ref="I4:K4"/>
    <mergeCell ref="L4:N4"/>
    <mergeCell ref="B4:B5"/>
    <mergeCell ref="O274:Q274"/>
    <mergeCell ref="A271:Q271"/>
    <mergeCell ref="A272:Q272"/>
    <mergeCell ref="A236:N236"/>
    <mergeCell ref="A308:A309"/>
    <mergeCell ref="B308:B309"/>
    <mergeCell ref="C308:E308"/>
    <mergeCell ref="F308:H308"/>
    <mergeCell ref="I308:K308"/>
    <mergeCell ref="L308:N308"/>
    <mergeCell ref="O308:Q308"/>
    <mergeCell ref="A274:A275"/>
    <mergeCell ref="B274:B275"/>
    <mergeCell ref="C274:E274"/>
    <mergeCell ref="F274:H274"/>
    <mergeCell ref="I274:K274"/>
    <mergeCell ref="L274:N274"/>
    <mergeCell ref="A239:A240"/>
    <mergeCell ref="B239:B240"/>
    <mergeCell ref="C239:E239"/>
    <mergeCell ref="F239:H239"/>
    <mergeCell ref="A237:N237"/>
    <mergeCell ref="I239:K239"/>
    <mergeCell ref="L239:N239"/>
    <mergeCell ref="A410:A411"/>
    <mergeCell ref="B410:B411"/>
    <mergeCell ref="C410:E410"/>
    <mergeCell ref="F410:H410"/>
    <mergeCell ref="I410:K410"/>
    <mergeCell ref="L410:N410"/>
    <mergeCell ref="A408:N408"/>
    <mergeCell ref="A376:A377"/>
    <mergeCell ref="B376:B377"/>
    <mergeCell ref="C376:E376"/>
    <mergeCell ref="F376:H376"/>
    <mergeCell ref="I376:K376"/>
    <mergeCell ref="A373:T373"/>
    <mergeCell ref="A407:N407"/>
    <mergeCell ref="A339:Z339"/>
    <mergeCell ref="A1:N1"/>
    <mergeCell ref="A67:K67"/>
    <mergeCell ref="A168:T168"/>
    <mergeCell ref="L376:N376"/>
    <mergeCell ref="O376:Q376"/>
    <mergeCell ref="R376:T376"/>
    <mergeCell ref="A374:T374"/>
    <mergeCell ref="O342:Q342"/>
    <mergeCell ref="R342:T342"/>
    <mergeCell ref="U342:W342"/>
    <mergeCell ref="X342:Z342"/>
    <mergeCell ref="A342:A343"/>
    <mergeCell ref="A340:Z340"/>
    <mergeCell ref="R308:T308"/>
    <mergeCell ref="A305:T305"/>
    <mergeCell ref="A306:T306"/>
    <mergeCell ref="B342:B343"/>
    <mergeCell ref="C342:E342"/>
    <mergeCell ref="F342:H342"/>
    <mergeCell ref="I342:K342"/>
    <mergeCell ref="L342:N342"/>
  </mergeCells>
  <pageMargins left="0.7" right="0.7" top="0.75" bottom="0.75" header="0.3" footer="0.3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="115" zoomScaleNormal="115" workbookViewId="0">
      <selection activeCell="E12" sqref="E12"/>
    </sheetView>
  </sheetViews>
  <sheetFormatPr defaultRowHeight="15" x14ac:dyDescent="0.25"/>
  <cols>
    <col min="2" max="2" width="21" customWidth="1"/>
    <col min="3" max="3" width="12.7109375" customWidth="1"/>
    <col min="4" max="4" width="12.5703125" customWidth="1"/>
    <col min="5" max="5" width="13.5703125" customWidth="1"/>
  </cols>
  <sheetData>
    <row r="1" spans="1:5" x14ac:dyDescent="0.25">
      <c r="A1" t="s">
        <v>64</v>
      </c>
    </row>
    <row r="2" spans="1:5" x14ac:dyDescent="0.25">
      <c r="A2" t="s">
        <v>65</v>
      </c>
    </row>
    <row r="4" spans="1:5" ht="45.75" customHeight="1" x14ac:dyDescent="0.25">
      <c r="A4" s="10" t="s">
        <v>0</v>
      </c>
      <c r="B4" s="10" t="s">
        <v>1</v>
      </c>
      <c r="C4" s="7" t="s">
        <v>66</v>
      </c>
      <c r="D4" s="8"/>
      <c r="E4" s="9"/>
    </row>
    <row r="5" spans="1:5" x14ac:dyDescent="0.25">
      <c r="A5" s="11"/>
      <c r="B5" s="11"/>
      <c r="C5" s="5">
        <v>2020</v>
      </c>
      <c r="D5" s="5">
        <v>2021</v>
      </c>
      <c r="E5" s="5">
        <v>2022</v>
      </c>
    </row>
    <row r="6" spans="1:5" x14ac:dyDescent="0.25">
      <c r="A6" s="1">
        <v>1</v>
      </c>
      <c r="B6" s="1" t="s">
        <v>2</v>
      </c>
      <c r="C6" s="2"/>
      <c r="D6" s="2"/>
      <c r="E6" s="2"/>
    </row>
    <row r="7" spans="1:5" x14ac:dyDescent="0.25">
      <c r="A7" s="1">
        <f>A6+1</f>
        <v>2</v>
      </c>
      <c r="B7" s="1" t="s">
        <v>3</v>
      </c>
      <c r="C7" s="2"/>
      <c r="D7" s="2"/>
      <c r="E7" s="2"/>
    </row>
    <row r="8" spans="1:5" x14ac:dyDescent="0.25">
      <c r="A8" s="1">
        <f t="shared" ref="A8:A31" si="0">A7+1</f>
        <v>3</v>
      </c>
      <c r="B8" s="1" t="s">
        <v>4</v>
      </c>
      <c r="C8" s="2"/>
      <c r="D8" s="2"/>
      <c r="E8" s="2"/>
    </row>
    <row r="9" spans="1:5" x14ac:dyDescent="0.25">
      <c r="A9" s="1">
        <f t="shared" si="0"/>
        <v>4</v>
      </c>
      <c r="B9" s="1" t="s">
        <v>5</v>
      </c>
      <c r="C9" s="2"/>
      <c r="D9" s="2"/>
      <c r="E9" s="2"/>
    </row>
    <row r="10" spans="1:5" x14ac:dyDescent="0.25">
      <c r="A10" s="1">
        <f t="shared" si="0"/>
        <v>5</v>
      </c>
      <c r="B10" s="1" t="s">
        <v>6</v>
      </c>
      <c r="C10" s="2"/>
      <c r="D10" s="2"/>
      <c r="E10" s="2"/>
    </row>
    <row r="11" spans="1:5" x14ac:dyDescent="0.25">
      <c r="A11" s="1">
        <f t="shared" si="0"/>
        <v>6</v>
      </c>
      <c r="B11" s="1" t="s">
        <v>7</v>
      </c>
      <c r="C11" s="2"/>
      <c r="D11" s="2"/>
      <c r="E11" s="2">
        <v>537</v>
      </c>
    </row>
    <row r="12" spans="1:5" x14ac:dyDescent="0.25">
      <c r="A12" s="1">
        <f t="shared" si="0"/>
        <v>7</v>
      </c>
      <c r="B12" s="1" t="s">
        <v>8</v>
      </c>
      <c r="C12" s="2">
        <v>580.99</v>
      </c>
      <c r="D12" s="2">
        <v>628.92999999999995</v>
      </c>
      <c r="E12" s="2">
        <v>690.6</v>
      </c>
    </row>
    <row r="13" spans="1:5" x14ac:dyDescent="0.25">
      <c r="A13" s="1">
        <f t="shared" si="0"/>
        <v>8</v>
      </c>
      <c r="B13" s="1" t="s">
        <v>9</v>
      </c>
      <c r="C13" s="2"/>
      <c r="D13" s="2"/>
      <c r="E13" s="2"/>
    </row>
    <row r="14" spans="1:5" x14ac:dyDescent="0.25">
      <c r="A14" s="1">
        <f t="shared" si="0"/>
        <v>9</v>
      </c>
      <c r="B14" s="1" t="s">
        <v>10</v>
      </c>
      <c r="C14" s="2"/>
      <c r="D14" s="2"/>
      <c r="E14" s="2"/>
    </row>
    <row r="15" spans="1:5" x14ac:dyDescent="0.25">
      <c r="A15" s="1">
        <f t="shared" si="0"/>
        <v>10</v>
      </c>
      <c r="B15" s="1" t="s">
        <v>11</v>
      </c>
      <c r="C15" s="2"/>
      <c r="D15" s="2"/>
      <c r="E15" s="2"/>
    </row>
    <row r="16" spans="1:5" x14ac:dyDescent="0.25">
      <c r="A16" s="1">
        <f t="shared" si="0"/>
        <v>11</v>
      </c>
      <c r="B16" s="1" t="s">
        <v>12</v>
      </c>
      <c r="C16" s="2"/>
      <c r="D16" s="2"/>
      <c r="E16" s="2"/>
    </row>
    <row r="17" spans="1:5" x14ac:dyDescent="0.25">
      <c r="A17" s="1">
        <f t="shared" si="0"/>
        <v>12</v>
      </c>
      <c r="B17" s="1" t="s">
        <v>13</v>
      </c>
      <c r="C17" s="2"/>
      <c r="D17" s="2"/>
      <c r="E17" s="2"/>
    </row>
    <row r="18" spans="1:5" x14ac:dyDescent="0.25">
      <c r="A18" s="1">
        <f t="shared" si="0"/>
        <v>13</v>
      </c>
      <c r="B18" s="1" t="s">
        <v>14</v>
      </c>
      <c r="C18" s="2"/>
      <c r="D18" s="2"/>
      <c r="E18" s="2"/>
    </row>
    <row r="19" spans="1:5" x14ac:dyDescent="0.25">
      <c r="A19" s="1">
        <f t="shared" si="0"/>
        <v>14</v>
      </c>
      <c r="B19" s="1" t="s">
        <v>15</v>
      </c>
      <c r="C19" s="2"/>
      <c r="D19" s="2"/>
      <c r="E19" s="2"/>
    </row>
    <row r="20" spans="1:5" x14ac:dyDescent="0.25">
      <c r="A20" s="1">
        <f t="shared" si="0"/>
        <v>15</v>
      </c>
      <c r="B20" s="1" t="s">
        <v>16</v>
      </c>
      <c r="C20" s="2"/>
      <c r="D20" s="2"/>
      <c r="E20" s="2"/>
    </row>
    <row r="21" spans="1:5" x14ac:dyDescent="0.25">
      <c r="A21" s="1">
        <f t="shared" si="0"/>
        <v>16</v>
      </c>
      <c r="B21" s="1" t="s">
        <v>17</v>
      </c>
      <c r="C21" s="2"/>
      <c r="D21" s="2"/>
      <c r="E21" s="2"/>
    </row>
    <row r="22" spans="1:5" x14ac:dyDescent="0.25">
      <c r="A22" s="1">
        <f t="shared" si="0"/>
        <v>17</v>
      </c>
      <c r="B22" s="1" t="s">
        <v>18</v>
      </c>
      <c r="C22" s="2"/>
      <c r="D22" s="2"/>
      <c r="E22" s="2"/>
    </row>
    <row r="23" spans="1:5" x14ac:dyDescent="0.25">
      <c r="A23" s="1">
        <f t="shared" si="0"/>
        <v>18</v>
      </c>
      <c r="B23" s="1" t="s">
        <v>19</v>
      </c>
      <c r="C23" s="2"/>
      <c r="D23" s="2"/>
      <c r="E23" s="2"/>
    </row>
    <row r="24" spans="1:5" x14ac:dyDescent="0.25">
      <c r="A24" s="1">
        <f t="shared" si="0"/>
        <v>19</v>
      </c>
      <c r="B24" s="1" t="s">
        <v>20</v>
      </c>
      <c r="C24" s="2"/>
      <c r="D24" s="2"/>
      <c r="E24" s="2"/>
    </row>
    <row r="25" spans="1:5" x14ac:dyDescent="0.25">
      <c r="A25" s="1">
        <f t="shared" si="0"/>
        <v>20</v>
      </c>
      <c r="B25" s="1" t="s">
        <v>21</v>
      </c>
      <c r="C25" s="2"/>
      <c r="D25" s="2"/>
      <c r="E25" s="2"/>
    </row>
    <row r="26" spans="1:5" x14ac:dyDescent="0.25">
      <c r="A26" s="1">
        <f t="shared" si="0"/>
        <v>21</v>
      </c>
      <c r="B26" s="1" t="s">
        <v>22</v>
      </c>
      <c r="C26" s="2"/>
      <c r="D26" s="2"/>
      <c r="E26" s="2"/>
    </row>
    <row r="27" spans="1:5" x14ac:dyDescent="0.25">
      <c r="A27" s="1">
        <f t="shared" si="0"/>
        <v>22</v>
      </c>
      <c r="B27" s="1" t="s">
        <v>23</v>
      </c>
      <c r="C27" s="2"/>
      <c r="D27" s="2"/>
      <c r="E27" s="2"/>
    </row>
    <row r="28" spans="1:5" x14ac:dyDescent="0.25">
      <c r="A28" s="1">
        <f t="shared" si="0"/>
        <v>23</v>
      </c>
      <c r="B28" s="1" t="s">
        <v>24</v>
      </c>
      <c r="C28" s="2"/>
      <c r="D28" s="2"/>
      <c r="E28" s="2"/>
    </row>
    <row r="29" spans="1:5" x14ac:dyDescent="0.25">
      <c r="A29" s="1">
        <f t="shared" si="0"/>
        <v>24</v>
      </c>
      <c r="B29" s="1" t="s">
        <v>25</v>
      </c>
      <c r="C29" s="2"/>
      <c r="D29" s="2"/>
      <c r="E29" s="2"/>
    </row>
    <row r="30" spans="1:5" x14ac:dyDescent="0.25">
      <c r="A30" s="1">
        <f t="shared" si="0"/>
        <v>25</v>
      </c>
      <c r="B30" s="1" t="s">
        <v>26</v>
      </c>
      <c r="C30" s="2"/>
      <c r="D30" s="2"/>
      <c r="E30" s="2"/>
    </row>
    <row r="31" spans="1:5" x14ac:dyDescent="0.25">
      <c r="A31" s="1">
        <f t="shared" si="0"/>
        <v>26</v>
      </c>
      <c r="B31" s="1" t="s">
        <v>27</v>
      </c>
      <c r="C31" s="2"/>
      <c r="D31" s="2"/>
      <c r="E31" s="2"/>
    </row>
  </sheetData>
  <mergeCells count="3">
    <mergeCell ref="A4:A5"/>
    <mergeCell ref="B4:B5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смсп</vt:lpstr>
      <vt:lpstr>Лист3</vt:lpstr>
    </vt:vector>
  </TitlesOfParts>
  <Company>Администрация города Иванова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Александровна Смурякова</dc:creator>
  <cp:lastModifiedBy>Вера Александровна Смурякова</cp:lastModifiedBy>
  <cp:lastPrinted>2023-08-10T10:34:49Z</cp:lastPrinted>
  <dcterms:created xsi:type="dcterms:W3CDTF">2023-05-16T12:28:16Z</dcterms:created>
  <dcterms:modified xsi:type="dcterms:W3CDTF">2023-08-10T12:16:44Z</dcterms:modified>
</cp:coreProperties>
</file>